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emysegard/Dropbox/Fédération Tahitienne de Triathlon/Challenge fédéral/2022/"/>
    </mc:Choice>
  </mc:AlternateContent>
  <xr:revisionPtr revIDLastSave="0" documentId="13_ncr:1_{2E5E1146-4875-2546-B681-85016A65FF40}" xr6:coauthVersionLast="47" xr6:coauthVersionMax="47" xr10:uidLastSave="{00000000-0000-0000-0000-000000000000}"/>
  <bookViews>
    <workbookView xWindow="2920" yWindow="500" windowWidth="35480" windowHeight="19720" xr2:uid="{1F7A5983-ECBE-3647-96C1-1ADA3595360E}"/>
  </bookViews>
  <sheets>
    <sheet name="Challenge 2022" sheetId="23" r:id="rId1"/>
    <sheet name="Feuil2" sheetId="25" state="hidden" r:id="rId2"/>
    <sheet name="Classement clubs" sheetId="21" r:id="rId3"/>
    <sheet name="Classement des écoles de tri" sheetId="22" r:id="rId4"/>
    <sheet name="Tableau coefficient " sheetId="2" state="hidden" r:id="rId5"/>
  </sheets>
  <definedNames>
    <definedName name="_xlnm._FilterDatabase" localSheetId="0" hidden="1">'Challenge 2022'!$A$2:$BO$369</definedName>
    <definedName name="_xlnm._FilterDatabase" localSheetId="2" hidden="1">'Classement clubs'!$B$2:$R$3</definedName>
    <definedName name="_xlnm._FilterDatabase" localSheetId="3" hidden="1">'Classement des écoles de tri'!$B$2:$S$3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N322" i="23" l="1"/>
  <c r="BN323" i="23"/>
  <c r="BN324" i="23"/>
  <c r="BN325" i="23"/>
  <c r="BN326" i="23"/>
  <c r="BN327" i="23"/>
  <c r="BN328" i="23"/>
  <c r="BN329" i="23"/>
  <c r="BN330" i="23"/>
  <c r="BN331" i="23"/>
  <c r="BN332" i="23"/>
  <c r="BN333" i="23"/>
  <c r="BN334" i="23"/>
  <c r="BN335" i="23"/>
  <c r="BN336" i="23"/>
  <c r="BN337" i="23"/>
  <c r="BN338" i="23"/>
  <c r="BN339" i="23"/>
  <c r="BN340" i="23"/>
  <c r="BN341" i="23"/>
  <c r="BN342" i="23"/>
  <c r="BN343" i="23"/>
  <c r="BN344" i="23"/>
  <c r="BN345" i="23"/>
  <c r="BN346" i="23"/>
  <c r="BN347" i="23"/>
  <c r="BN348" i="23"/>
  <c r="BN349" i="23"/>
  <c r="BN350" i="23"/>
  <c r="BN351" i="23"/>
  <c r="BN352" i="23"/>
  <c r="BN353" i="23"/>
  <c r="BN354" i="23"/>
  <c r="BN355" i="23"/>
  <c r="BN356" i="23"/>
  <c r="BN357" i="23"/>
  <c r="BN358" i="23"/>
  <c r="BN359" i="23"/>
  <c r="BN360" i="23"/>
  <c r="BN361" i="23"/>
  <c r="BN362" i="23"/>
  <c r="BN363" i="23"/>
  <c r="BN364" i="23"/>
  <c r="BN365" i="23"/>
  <c r="BN366" i="23"/>
  <c r="BN367" i="23"/>
  <c r="BN368" i="23"/>
  <c r="BN369" i="23"/>
  <c r="BN235" i="23"/>
  <c r="BN236" i="23"/>
  <c r="BN237" i="23"/>
  <c r="BN238" i="23"/>
  <c r="BN239" i="23"/>
  <c r="BN240" i="23"/>
  <c r="BN241" i="23"/>
  <c r="BN242" i="23"/>
  <c r="BN243" i="23"/>
  <c r="BN244" i="23"/>
  <c r="BN245" i="23"/>
  <c r="BN246" i="23"/>
  <c r="BN247" i="23"/>
  <c r="BN248" i="23"/>
  <c r="BN249" i="23"/>
  <c r="BN250" i="23"/>
  <c r="BN251" i="23"/>
  <c r="BN252" i="23"/>
  <c r="BN253" i="23"/>
  <c r="BN254" i="23"/>
  <c r="BN255" i="23"/>
  <c r="BN256" i="23"/>
  <c r="BN257" i="23"/>
  <c r="BN258" i="23"/>
  <c r="BN259" i="23"/>
  <c r="BN260" i="23"/>
  <c r="BN261" i="23"/>
  <c r="BN262" i="23"/>
  <c r="BN263" i="23"/>
  <c r="BN264" i="23"/>
  <c r="BN265" i="23"/>
  <c r="BN266" i="23"/>
  <c r="BN267" i="23"/>
  <c r="BN268" i="23"/>
  <c r="BN269" i="23"/>
  <c r="BN270" i="23"/>
  <c r="BN271" i="23"/>
  <c r="BN272" i="23"/>
  <c r="BN273" i="23"/>
  <c r="BN274" i="23"/>
  <c r="BN275" i="23"/>
  <c r="BN276" i="23"/>
  <c r="BN277" i="23"/>
  <c r="BN278" i="23"/>
  <c r="BN279" i="23"/>
  <c r="BN280" i="23"/>
  <c r="BN281" i="23"/>
  <c r="BN282" i="23"/>
  <c r="BN283" i="23"/>
  <c r="BN284" i="23"/>
  <c r="BN285" i="23"/>
  <c r="BN286" i="23"/>
  <c r="BN287" i="23"/>
  <c r="BN288" i="23"/>
  <c r="BN289" i="23"/>
  <c r="BN290" i="23"/>
  <c r="BN291" i="23"/>
  <c r="BN292" i="23"/>
  <c r="BN293" i="23"/>
  <c r="BN294" i="23"/>
  <c r="BN295" i="23"/>
  <c r="BN296" i="23"/>
  <c r="BN297" i="23"/>
  <c r="BN298" i="23"/>
  <c r="BN299" i="23"/>
  <c r="BN300" i="23"/>
  <c r="BN301" i="23"/>
  <c r="BN302" i="23"/>
  <c r="BN303" i="23"/>
  <c r="BN304" i="23"/>
  <c r="BN305" i="23"/>
  <c r="BN306" i="23"/>
  <c r="BN307" i="23"/>
  <c r="BN308" i="23"/>
  <c r="BN309" i="23"/>
  <c r="BN310" i="23"/>
  <c r="BN311" i="23"/>
  <c r="BN312" i="23"/>
  <c r="BN313" i="23"/>
  <c r="BN314" i="23"/>
  <c r="BN315" i="23"/>
  <c r="BN316" i="23"/>
  <c r="BN317" i="23"/>
  <c r="BN318" i="23"/>
  <c r="BN319" i="23"/>
  <c r="BN320" i="23"/>
  <c r="BN209" i="23"/>
  <c r="BN210" i="23"/>
  <c r="BN211" i="23"/>
  <c r="BN212" i="23"/>
  <c r="BN213" i="23"/>
  <c r="BN214" i="23"/>
  <c r="BN215" i="23"/>
  <c r="BN216" i="23"/>
  <c r="BN217" i="23"/>
  <c r="BN218" i="23"/>
  <c r="BN219" i="23"/>
  <c r="BN220" i="23"/>
  <c r="BN221" i="23"/>
  <c r="BN222" i="23"/>
  <c r="BN223" i="23"/>
  <c r="BN224" i="23"/>
  <c r="BN225" i="23"/>
  <c r="BN226" i="23"/>
  <c r="BN227" i="23"/>
  <c r="BN228" i="23"/>
  <c r="BN229" i="23"/>
  <c r="BN230" i="23"/>
  <c r="BN231" i="23"/>
  <c r="BN232" i="23"/>
  <c r="BN233" i="23"/>
  <c r="BN164" i="23"/>
  <c r="BN165" i="23"/>
  <c r="BN166" i="23"/>
  <c r="BN167" i="23"/>
  <c r="BN168" i="23"/>
  <c r="BN169" i="23"/>
  <c r="BN170" i="23"/>
  <c r="BN171" i="23"/>
  <c r="BN172" i="23"/>
  <c r="BN173" i="23"/>
  <c r="BN174" i="23"/>
  <c r="BN175" i="23"/>
  <c r="BN176" i="23"/>
  <c r="BN177" i="23"/>
  <c r="BN178" i="23"/>
  <c r="BN179" i="23"/>
  <c r="BN180" i="23"/>
  <c r="BN181" i="23"/>
  <c r="BN182" i="23"/>
  <c r="BN183" i="23"/>
  <c r="BN184" i="23"/>
  <c r="BN185" i="23"/>
  <c r="BN186" i="23"/>
  <c r="BN187" i="23"/>
  <c r="BN188" i="23"/>
  <c r="BN189" i="23"/>
  <c r="BN190" i="23"/>
  <c r="BN191" i="23"/>
  <c r="BN192" i="23"/>
  <c r="BN193" i="23"/>
  <c r="BN194" i="23"/>
  <c r="BN195" i="23"/>
  <c r="BN196" i="23"/>
  <c r="BN197" i="23"/>
  <c r="BN198" i="23"/>
  <c r="BN199" i="23"/>
  <c r="BN200" i="23"/>
  <c r="BN201" i="23"/>
  <c r="BN202" i="23"/>
  <c r="BN203" i="23"/>
  <c r="BN204" i="23"/>
  <c r="BN205" i="23"/>
  <c r="BN206" i="23"/>
  <c r="BN207" i="23"/>
  <c r="BN161" i="23"/>
  <c r="BN162" i="23"/>
  <c r="BN159" i="23"/>
  <c r="BN157" i="23"/>
  <c r="BN150" i="23"/>
  <c r="BN151" i="23"/>
  <c r="BN152" i="23"/>
  <c r="BN153" i="23"/>
  <c r="BN154" i="23"/>
  <c r="BN155" i="23"/>
  <c r="BN139" i="23"/>
  <c r="BN140" i="23"/>
  <c r="BN141" i="23"/>
  <c r="BN142" i="23"/>
  <c r="BN143" i="23"/>
  <c r="BN144" i="23"/>
  <c r="BN145" i="23"/>
  <c r="BN146" i="23"/>
  <c r="BN147" i="23"/>
  <c r="BN148" i="23"/>
  <c r="BN117" i="23"/>
  <c r="BN118" i="23"/>
  <c r="BN119" i="23"/>
  <c r="BN120" i="23"/>
  <c r="BN121" i="23"/>
  <c r="BN122" i="23"/>
  <c r="BN123" i="23"/>
  <c r="BN124" i="23"/>
  <c r="BN125" i="23"/>
  <c r="BN126" i="23"/>
  <c r="BN127" i="23"/>
  <c r="BN128" i="23"/>
  <c r="BN129" i="23"/>
  <c r="BN130" i="23"/>
  <c r="BN131" i="23"/>
  <c r="BN132" i="23"/>
  <c r="BN133" i="23"/>
  <c r="BN134" i="23"/>
  <c r="BN135" i="23"/>
  <c r="BN136" i="23"/>
  <c r="BN137" i="23"/>
  <c r="BN101" i="23"/>
  <c r="BN102" i="23"/>
  <c r="BN103" i="23"/>
  <c r="BN104" i="23"/>
  <c r="BN105" i="23"/>
  <c r="BN106" i="23"/>
  <c r="BN107" i="23"/>
  <c r="BN108" i="23"/>
  <c r="BN109" i="23"/>
  <c r="BN110" i="23"/>
  <c r="BN111" i="23"/>
  <c r="BN112" i="23"/>
  <c r="BN113" i="23"/>
  <c r="BN114" i="23"/>
  <c r="BN115" i="23"/>
  <c r="BN84" i="23"/>
  <c r="BN85" i="23"/>
  <c r="BN86" i="23"/>
  <c r="BN87" i="23"/>
  <c r="BN88" i="23"/>
  <c r="BN89" i="23"/>
  <c r="BN90" i="23"/>
  <c r="BN91" i="23"/>
  <c r="BN92" i="23"/>
  <c r="BN93" i="23"/>
  <c r="BN94" i="23"/>
  <c r="BN95" i="23"/>
  <c r="BN96" i="23"/>
  <c r="BN97" i="23"/>
  <c r="BN98" i="23"/>
  <c r="BN99" i="23"/>
  <c r="BN73" i="23"/>
  <c r="BN74" i="23"/>
  <c r="BN75" i="23"/>
  <c r="BN76" i="23"/>
  <c r="BN77" i="23"/>
  <c r="BN78" i="23"/>
  <c r="BN79" i="23"/>
  <c r="BN80" i="23"/>
  <c r="BN81" i="23"/>
  <c r="BN82" i="23"/>
  <c r="BN50" i="23"/>
  <c r="BN51" i="23"/>
  <c r="BN52" i="23"/>
  <c r="BN53" i="23"/>
  <c r="BN54" i="23"/>
  <c r="BN55" i="23"/>
  <c r="BN56" i="23"/>
  <c r="BN57" i="23"/>
  <c r="BN58" i="23"/>
  <c r="BN59" i="23"/>
  <c r="BN60" i="23"/>
  <c r="BN61" i="23"/>
  <c r="BN62" i="23"/>
  <c r="BN63" i="23"/>
  <c r="BN64" i="23"/>
  <c r="BN65" i="23"/>
  <c r="BN66" i="23"/>
  <c r="BN67" i="23"/>
  <c r="BN68" i="23"/>
  <c r="BN69" i="23"/>
  <c r="BN70" i="23"/>
  <c r="BN71" i="23"/>
  <c r="BN42" i="23"/>
  <c r="BN43" i="23"/>
  <c r="BN44" i="23"/>
  <c r="BN45" i="23"/>
  <c r="BN46" i="23"/>
  <c r="BN47" i="23"/>
  <c r="BN48" i="23"/>
  <c r="BN17" i="23"/>
  <c r="BN18" i="23"/>
  <c r="BN19" i="23"/>
  <c r="BN20" i="23"/>
  <c r="BN21" i="23"/>
  <c r="BN22" i="23"/>
  <c r="BN23" i="23"/>
  <c r="BN24" i="23"/>
  <c r="BN25" i="23"/>
  <c r="BN26" i="23"/>
  <c r="BN27" i="23"/>
  <c r="BN28" i="23"/>
  <c r="BN29" i="23"/>
  <c r="BN30" i="23"/>
  <c r="BN31" i="23"/>
  <c r="BN32" i="23"/>
  <c r="BN33" i="23"/>
  <c r="BN34" i="23"/>
  <c r="BN35" i="23"/>
  <c r="BN36" i="23"/>
  <c r="BN37" i="23"/>
  <c r="BN38" i="23"/>
  <c r="BN39" i="23"/>
  <c r="BN40" i="23"/>
  <c r="BN13" i="23"/>
  <c r="BN14" i="23"/>
  <c r="BN15" i="23"/>
  <c r="BN12" i="23"/>
  <c r="BN5" i="23"/>
  <c r="BN6" i="23"/>
  <c r="BN7" i="23"/>
  <c r="BN8" i="23"/>
  <c r="BN9" i="23"/>
  <c r="BN10" i="23"/>
  <c r="BN11" i="23"/>
  <c r="BN100" i="23"/>
  <c r="BN4" i="23"/>
  <c r="AZ9" i="23"/>
  <c r="H9" i="23"/>
  <c r="L9" i="23"/>
  <c r="P9" i="23"/>
  <c r="T9" i="23"/>
  <c r="X9" i="23"/>
  <c r="AB9" i="23"/>
  <c r="AF9" i="23"/>
  <c r="AJ9" i="23"/>
  <c r="AN9" i="23"/>
  <c r="AR9" i="23"/>
  <c r="AV9" i="23"/>
  <c r="BD9" i="23"/>
  <c r="BE9" i="23" s="1"/>
  <c r="BH9" i="23"/>
  <c r="BL9" i="23"/>
  <c r="C2" i="21"/>
  <c r="G2" i="21"/>
  <c r="G13" i="21" s="1"/>
  <c r="D2" i="21"/>
  <c r="D13" i="21" s="1"/>
  <c r="E2" i="21"/>
  <c r="E13" i="21" s="1"/>
  <c r="F2" i="21"/>
  <c r="F13" i="21" s="1"/>
  <c r="L5" i="23" l="1"/>
  <c r="G10" i="22"/>
  <c r="G2" i="22" s="1"/>
  <c r="B272" i="25"/>
  <c r="C272" i="25"/>
  <c r="D272" i="25"/>
  <c r="B273" i="25"/>
  <c r="C273" i="25"/>
  <c r="D273" i="25"/>
  <c r="B274" i="25"/>
  <c r="C274" i="25"/>
  <c r="D274" i="25"/>
  <c r="B275" i="25"/>
  <c r="C275" i="25"/>
  <c r="D275" i="25"/>
  <c r="B276" i="25"/>
  <c r="C276" i="25"/>
  <c r="D276" i="25"/>
  <c r="B277" i="25"/>
  <c r="C277" i="25"/>
  <c r="D277" i="25"/>
  <c r="B278" i="25"/>
  <c r="C278" i="25"/>
  <c r="D278" i="25"/>
  <c r="B279" i="25"/>
  <c r="C279" i="25"/>
  <c r="D279" i="25"/>
  <c r="B280" i="25"/>
  <c r="C280" i="25"/>
  <c r="D280" i="25"/>
  <c r="B281" i="25"/>
  <c r="C281" i="25"/>
  <c r="D281" i="25"/>
  <c r="B282" i="25"/>
  <c r="C282" i="25"/>
  <c r="D282" i="25"/>
  <c r="B283" i="25"/>
  <c r="C283" i="25"/>
  <c r="D283" i="25"/>
  <c r="B284" i="25"/>
  <c r="C284" i="25"/>
  <c r="D284" i="25"/>
  <c r="B285" i="25"/>
  <c r="C285" i="25"/>
  <c r="D285" i="25"/>
  <c r="B286" i="25"/>
  <c r="C286" i="25"/>
  <c r="D286" i="25"/>
  <c r="B287" i="25"/>
  <c r="C287" i="25"/>
  <c r="D287" i="25"/>
  <c r="B288" i="25"/>
  <c r="C288" i="25"/>
  <c r="D288" i="25"/>
  <c r="B289" i="25"/>
  <c r="C289" i="25"/>
  <c r="D289" i="25"/>
  <c r="B290" i="25"/>
  <c r="C290" i="25"/>
  <c r="D290" i="25"/>
  <c r="B291" i="25"/>
  <c r="C291" i="25"/>
  <c r="D291" i="25"/>
  <c r="B292" i="25"/>
  <c r="C292" i="25"/>
  <c r="D292" i="25"/>
  <c r="B293" i="25"/>
  <c r="C293" i="25"/>
  <c r="D293" i="25"/>
  <c r="B294" i="25"/>
  <c r="C294" i="25"/>
  <c r="D294" i="25"/>
  <c r="B295" i="25"/>
  <c r="C295" i="25"/>
  <c r="D295" i="25"/>
  <c r="B296" i="25"/>
  <c r="C296" i="25"/>
  <c r="D296" i="25"/>
  <c r="B297" i="25"/>
  <c r="C297" i="25"/>
  <c r="D297" i="25"/>
  <c r="B298" i="25"/>
  <c r="C298" i="25"/>
  <c r="D298" i="25"/>
  <c r="B299" i="25"/>
  <c r="C299" i="25"/>
  <c r="D299" i="25"/>
  <c r="B300" i="25"/>
  <c r="C300" i="25"/>
  <c r="D300" i="25"/>
  <c r="B301" i="25"/>
  <c r="C301" i="25"/>
  <c r="D301" i="25"/>
  <c r="B302" i="25"/>
  <c r="C302" i="25"/>
  <c r="D302" i="25"/>
  <c r="B303" i="25"/>
  <c r="C303" i="25"/>
  <c r="D303" i="25"/>
  <c r="B304" i="25"/>
  <c r="C304" i="25"/>
  <c r="D304" i="25"/>
  <c r="B305" i="25"/>
  <c r="C305" i="25"/>
  <c r="D305" i="25"/>
  <c r="B306" i="25"/>
  <c r="C306" i="25"/>
  <c r="D306" i="25"/>
  <c r="B307" i="25"/>
  <c r="C307" i="25"/>
  <c r="D307" i="25"/>
  <c r="B308" i="25"/>
  <c r="C308" i="25"/>
  <c r="D308" i="25"/>
  <c r="B309" i="25"/>
  <c r="C309" i="25"/>
  <c r="D309" i="25"/>
  <c r="B310" i="25"/>
  <c r="C310" i="25"/>
  <c r="D310" i="25"/>
  <c r="B311" i="25"/>
  <c r="C311" i="25"/>
  <c r="D311" i="25"/>
  <c r="A309" i="25"/>
  <c r="A310" i="25"/>
  <c r="A311" i="25"/>
  <c r="A304" i="25"/>
  <c r="A305" i="25"/>
  <c r="A306" i="25"/>
  <c r="A307" i="25"/>
  <c r="A308" i="25"/>
  <c r="A295" i="25"/>
  <c r="A296" i="25"/>
  <c r="A297" i="25"/>
  <c r="A298" i="25"/>
  <c r="A299" i="25"/>
  <c r="A300" i="25"/>
  <c r="A301" i="25"/>
  <c r="A302" i="25"/>
  <c r="A303" i="25"/>
  <c r="A272" i="25"/>
  <c r="A273" i="25"/>
  <c r="A274" i="25"/>
  <c r="A275" i="25"/>
  <c r="A276" i="25"/>
  <c r="A277" i="25"/>
  <c r="A278" i="25"/>
  <c r="A279" i="25"/>
  <c r="A280" i="25"/>
  <c r="A281" i="25"/>
  <c r="A282" i="25"/>
  <c r="A283" i="25"/>
  <c r="A284" i="25"/>
  <c r="A285" i="25"/>
  <c r="A286" i="25"/>
  <c r="A287" i="25"/>
  <c r="A288" i="25"/>
  <c r="A289" i="25"/>
  <c r="A290" i="25"/>
  <c r="A291" i="25"/>
  <c r="A292" i="25"/>
  <c r="A293" i="25"/>
  <c r="A294" i="25"/>
  <c r="BL320" i="23"/>
  <c r="BH320" i="23"/>
  <c r="BD320" i="23"/>
  <c r="AZ320" i="23"/>
  <c r="AV320" i="23"/>
  <c r="AR320" i="23"/>
  <c r="AN320" i="23"/>
  <c r="AJ320" i="23"/>
  <c r="AF320" i="23"/>
  <c r="AB320" i="23"/>
  <c r="X320" i="23"/>
  <c r="T320" i="23"/>
  <c r="P320" i="23"/>
  <c r="L320" i="23"/>
  <c r="H320" i="23"/>
  <c r="BL319" i="23"/>
  <c r="BH319" i="23"/>
  <c r="BD319" i="23"/>
  <c r="AZ319" i="23"/>
  <c r="AV319" i="23"/>
  <c r="AR319" i="23"/>
  <c r="AN319" i="23"/>
  <c r="AJ319" i="23"/>
  <c r="AF319" i="23"/>
  <c r="AB319" i="23"/>
  <c r="X319" i="23"/>
  <c r="T319" i="23"/>
  <c r="P319" i="23"/>
  <c r="L319" i="23"/>
  <c r="H319" i="23"/>
  <c r="BL318" i="23"/>
  <c r="BH318" i="23"/>
  <c r="BD318" i="23"/>
  <c r="AZ318" i="23"/>
  <c r="AV318" i="23"/>
  <c r="AR318" i="23"/>
  <c r="AN318" i="23"/>
  <c r="AJ318" i="23"/>
  <c r="AF318" i="23"/>
  <c r="AB318" i="23"/>
  <c r="X318" i="23"/>
  <c r="T318" i="23"/>
  <c r="P318" i="23"/>
  <c r="L318" i="23"/>
  <c r="H318" i="23"/>
  <c r="BL317" i="23"/>
  <c r="BH317" i="23"/>
  <c r="BD317" i="23"/>
  <c r="AZ317" i="23"/>
  <c r="AV317" i="23"/>
  <c r="AR317" i="23"/>
  <c r="AN317" i="23"/>
  <c r="AJ317" i="23"/>
  <c r="AF317" i="23"/>
  <c r="AB317" i="23"/>
  <c r="X317" i="23"/>
  <c r="T317" i="23"/>
  <c r="P317" i="23"/>
  <c r="L317" i="23"/>
  <c r="H317" i="23"/>
  <c r="BL316" i="23"/>
  <c r="BH316" i="23"/>
  <c r="BD316" i="23"/>
  <c r="AZ316" i="23"/>
  <c r="AV316" i="23"/>
  <c r="AR316" i="23"/>
  <c r="AN316" i="23"/>
  <c r="AJ316" i="23"/>
  <c r="AF316" i="23"/>
  <c r="AB316" i="23"/>
  <c r="X316" i="23"/>
  <c r="T316" i="23"/>
  <c r="P316" i="23"/>
  <c r="L316" i="23"/>
  <c r="H316" i="23"/>
  <c r="BL315" i="23"/>
  <c r="BH315" i="23"/>
  <c r="BD315" i="23"/>
  <c r="AZ315" i="23"/>
  <c r="AV315" i="23"/>
  <c r="AR315" i="23"/>
  <c r="AN315" i="23"/>
  <c r="AJ315" i="23"/>
  <c r="AF315" i="23"/>
  <c r="AB315" i="23"/>
  <c r="X315" i="23"/>
  <c r="T315" i="23"/>
  <c r="P315" i="23"/>
  <c r="L315" i="23"/>
  <c r="H315" i="23"/>
  <c r="BL314" i="23"/>
  <c r="BH314" i="23"/>
  <c r="BD314" i="23"/>
  <c r="AZ314" i="23"/>
  <c r="AV314" i="23"/>
  <c r="AR314" i="23"/>
  <c r="AN314" i="23"/>
  <c r="AJ314" i="23"/>
  <c r="AF314" i="23"/>
  <c r="AB314" i="23"/>
  <c r="X314" i="23"/>
  <c r="T314" i="23"/>
  <c r="P314" i="23"/>
  <c r="L314" i="23"/>
  <c r="H314" i="23"/>
  <c r="BL313" i="23"/>
  <c r="BH313" i="23"/>
  <c r="BD313" i="23"/>
  <c r="AZ313" i="23"/>
  <c r="AV313" i="23"/>
  <c r="AR313" i="23"/>
  <c r="AN313" i="23"/>
  <c r="AJ313" i="23"/>
  <c r="AF313" i="23"/>
  <c r="AB313" i="23"/>
  <c r="X313" i="23"/>
  <c r="T313" i="23"/>
  <c r="P313" i="23"/>
  <c r="L313" i="23"/>
  <c r="H313" i="23"/>
  <c r="BL312" i="23"/>
  <c r="BH312" i="23"/>
  <c r="BD312" i="23"/>
  <c r="AZ312" i="23"/>
  <c r="AV312" i="23"/>
  <c r="AR312" i="23"/>
  <c r="AN312" i="23"/>
  <c r="AJ312" i="23"/>
  <c r="AF312" i="23"/>
  <c r="AB312" i="23"/>
  <c r="X312" i="23"/>
  <c r="T312" i="23"/>
  <c r="P312" i="23"/>
  <c r="L312" i="23"/>
  <c r="H312" i="23"/>
  <c r="BL311" i="23"/>
  <c r="BH311" i="23"/>
  <c r="BD311" i="23"/>
  <c r="AZ311" i="23"/>
  <c r="AV311" i="23"/>
  <c r="AR311" i="23"/>
  <c r="AN311" i="23"/>
  <c r="AJ311" i="23"/>
  <c r="AF311" i="23"/>
  <c r="AB311" i="23"/>
  <c r="X311" i="23"/>
  <c r="T311" i="23"/>
  <c r="P311" i="23"/>
  <c r="L311" i="23"/>
  <c r="H311" i="23"/>
  <c r="BL310" i="23"/>
  <c r="BH310" i="23"/>
  <c r="BD310" i="23"/>
  <c r="AZ310" i="23"/>
  <c r="AV310" i="23"/>
  <c r="AR310" i="23"/>
  <c r="AN310" i="23"/>
  <c r="AJ310" i="23"/>
  <c r="AF310" i="23"/>
  <c r="AB310" i="23"/>
  <c r="X310" i="23"/>
  <c r="T310" i="23"/>
  <c r="P310" i="23"/>
  <c r="L310" i="23"/>
  <c r="H310" i="23"/>
  <c r="BL309" i="23"/>
  <c r="BH309" i="23"/>
  <c r="BD309" i="23"/>
  <c r="AZ309" i="23"/>
  <c r="AV309" i="23"/>
  <c r="AR309" i="23"/>
  <c r="AN309" i="23"/>
  <c r="AJ309" i="23"/>
  <c r="AF309" i="23"/>
  <c r="AB309" i="23"/>
  <c r="X309" i="23"/>
  <c r="T309" i="23"/>
  <c r="P309" i="23"/>
  <c r="L309" i="23"/>
  <c r="H309" i="23"/>
  <c r="BL308" i="23"/>
  <c r="BH308" i="23"/>
  <c r="BD308" i="23"/>
  <c r="AZ308" i="23"/>
  <c r="AV308" i="23"/>
  <c r="AR308" i="23"/>
  <c r="AN308" i="23"/>
  <c r="AJ308" i="23"/>
  <c r="AF308" i="23"/>
  <c r="AB308" i="23"/>
  <c r="X308" i="23"/>
  <c r="T308" i="23"/>
  <c r="P308" i="23"/>
  <c r="L308" i="23"/>
  <c r="H308" i="23"/>
  <c r="BL307" i="23"/>
  <c r="BH307" i="23"/>
  <c r="BD307" i="23"/>
  <c r="AZ307" i="23"/>
  <c r="AV307" i="23"/>
  <c r="AR307" i="23"/>
  <c r="AN307" i="23"/>
  <c r="AJ307" i="23"/>
  <c r="AF307" i="23"/>
  <c r="AB307" i="23"/>
  <c r="X307" i="23"/>
  <c r="T307" i="23"/>
  <c r="P307" i="23"/>
  <c r="L307" i="23"/>
  <c r="H307" i="23"/>
  <c r="BL306" i="23"/>
  <c r="BH306" i="23"/>
  <c r="BD306" i="23"/>
  <c r="AZ306" i="23"/>
  <c r="AV306" i="23"/>
  <c r="AR306" i="23"/>
  <c r="AN306" i="23"/>
  <c r="AJ306" i="23"/>
  <c r="AF306" i="23"/>
  <c r="AB306" i="23"/>
  <c r="X306" i="23"/>
  <c r="T306" i="23"/>
  <c r="P306" i="23"/>
  <c r="L306" i="23"/>
  <c r="H306" i="23"/>
  <c r="BL305" i="23"/>
  <c r="BH305" i="23"/>
  <c r="BD305" i="23"/>
  <c r="AZ305" i="23"/>
  <c r="AV305" i="23"/>
  <c r="AR305" i="23"/>
  <c r="AN305" i="23"/>
  <c r="AJ305" i="23"/>
  <c r="AF305" i="23"/>
  <c r="AB305" i="23"/>
  <c r="X305" i="23"/>
  <c r="T305" i="23"/>
  <c r="P305" i="23"/>
  <c r="L305" i="23"/>
  <c r="H305" i="23"/>
  <c r="BL304" i="23"/>
  <c r="BH304" i="23"/>
  <c r="BD304" i="23"/>
  <c r="AZ304" i="23"/>
  <c r="AV304" i="23"/>
  <c r="AR304" i="23"/>
  <c r="AN304" i="23"/>
  <c r="AJ304" i="23"/>
  <c r="AF304" i="23"/>
  <c r="AB304" i="23"/>
  <c r="X304" i="23"/>
  <c r="T304" i="23"/>
  <c r="P304" i="23"/>
  <c r="L304" i="23"/>
  <c r="H304" i="23"/>
  <c r="H2" i="21"/>
  <c r="H13" i="21" s="1"/>
  <c r="AB369" i="23"/>
  <c r="AB368" i="23"/>
  <c r="AB367" i="23"/>
  <c r="AB366" i="23"/>
  <c r="AB365" i="23"/>
  <c r="AB364" i="23"/>
  <c r="AB363" i="23"/>
  <c r="AB362" i="23"/>
  <c r="AB361" i="23"/>
  <c r="AB360" i="23"/>
  <c r="AB359" i="23"/>
  <c r="AB358" i="23"/>
  <c r="AB357" i="23"/>
  <c r="AB356" i="23"/>
  <c r="AB355" i="23"/>
  <c r="AB354" i="23"/>
  <c r="AB353" i="23"/>
  <c r="AB352" i="23"/>
  <c r="AB351" i="23"/>
  <c r="AB350" i="23"/>
  <c r="AB349" i="23"/>
  <c r="AB348" i="23"/>
  <c r="AB347" i="23"/>
  <c r="AB346" i="23"/>
  <c r="AB345" i="23"/>
  <c r="AB344" i="23"/>
  <c r="AB343" i="23"/>
  <c r="AB342" i="23"/>
  <c r="AB341" i="23"/>
  <c r="AB340" i="23"/>
  <c r="AB339" i="23"/>
  <c r="AB338" i="23"/>
  <c r="AB337" i="23"/>
  <c r="AB336" i="23"/>
  <c r="AB335" i="23"/>
  <c r="AB334" i="23"/>
  <c r="AB333" i="23"/>
  <c r="AB332" i="23"/>
  <c r="AB331" i="23"/>
  <c r="AB330" i="23"/>
  <c r="AB329" i="23"/>
  <c r="AB328" i="23"/>
  <c r="AB327" i="23"/>
  <c r="AB326" i="23"/>
  <c r="AB325" i="23"/>
  <c r="AB324" i="23"/>
  <c r="AB323" i="23"/>
  <c r="AB322" i="23"/>
  <c r="AB321" i="23"/>
  <c r="AB303" i="23"/>
  <c r="AB302" i="23"/>
  <c r="AB301" i="23"/>
  <c r="AB300" i="23"/>
  <c r="AB299" i="23"/>
  <c r="AB298" i="23"/>
  <c r="AB297" i="23"/>
  <c r="AB296" i="23"/>
  <c r="AB295" i="23"/>
  <c r="AB294" i="23"/>
  <c r="AB293" i="23"/>
  <c r="AB292" i="23"/>
  <c r="AB291" i="23"/>
  <c r="AB290" i="23"/>
  <c r="AB289" i="23"/>
  <c r="AB288" i="23"/>
  <c r="AB287" i="23"/>
  <c r="AB286" i="23"/>
  <c r="AB285" i="23"/>
  <c r="AB284" i="23"/>
  <c r="AB283" i="23"/>
  <c r="AB282" i="23"/>
  <c r="AB281" i="23"/>
  <c r="AB280" i="23"/>
  <c r="AB279" i="23"/>
  <c r="AB278" i="23"/>
  <c r="AB277" i="23"/>
  <c r="AB276" i="23"/>
  <c r="AB275" i="23"/>
  <c r="AB274" i="23"/>
  <c r="AB273" i="23"/>
  <c r="AB272" i="23"/>
  <c r="AB271" i="23"/>
  <c r="AB270" i="23"/>
  <c r="AB269" i="23"/>
  <c r="AB268" i="23"/>
  <c r="AB267" i="23"/>
  <c r="AB266" i="23"/>
  <c r="AB265" i="23"/>
  <c r="AB264" i="23"/>
  <c r="AB263" i="23"/>
  <c r="AB262" i="23"/>
  <c r="AB261" i="23"/>
  <c r="AB260" i="23"/>
  <c r="AB259" i="23"/>
  <c r="AB258" i="23"/>
  <c r="AB257" i="23"/>
  <c r="AB256" i="23"/>
  <c r="AB255" i="23"/>
  <c r="AB254" i="23"/>
  <c r="AB253" i="23"/>
  <c r="AB252" i="23"/>
  <c r="AB251" i="23"/>
  <c r="AB250" i="23"/>
  <c r="AB249" i="23"/>
  <c r="AB248" i="23"/>
  <c r="AB247" i="23"/>
  <c r="AB246" i="23"/>
  <c r="AB245" i="23"/>
  <c r="AB244" i="23"/>
  <c r="AB243" i="23"/>
  <c r="AB242" i="23"/>
  <c r="AB241" i="23"/>
  <c r="AB240" i="23"/>
  <c r="AB239" i="23"/>
  <c r="AB238" i="23"/>
  <c r="AB237" i="23"/>
  <c r="AB236" i="23"/>
  <c r="AB235" i="23"/>
  <c r="AB234" i="23"/>
  <c r="AB233" i="23"/>
  <c r="AB232" i="23"/>
  <c r="AB231" i="23"/>
  <c r="AB230" i="23"/>
  <c r="AB229" i="23"/>
  <c r="AB228" i="23"/>
  <c r="AB227" i="23"/>
  <c r="AB226" i="23"/>
  <c r="AB225" i="23"/>
  <c r="AB224" i="23"/>
  <c r="AB223" i="23"/>
  <c r="AB222" i="23"/>
  <c r="AB221" i="23"/>
  <c r="AB220" i="23"/>
  <c r="AB219" i="23"/>
  <c r="AB218" i="23"/>
  <c r="AB217" i="23"/>
  <c r="AB216" i="23"/>
  <c r="AB215" i="23"/>
  <c r="AB214" i="23"/>
  <c r="AB213" i="23"/>
  <c r="AB212" i="23"/>
  <c r="AB211" i="23"/>
  <c r="AB210" i="23"/>
  <c r="AB209" i="23"/>
  <c r="AB208" i="23"/>
  <c r="AB207" i="23"/>
  <c r="AB206" i="23"/>
  <c r="AB205" i="23"/>
  <c r="AB204" i="23"/>
  <c r="AB203" i="23"/>
  <c r="AB202" i="23"/>
  <c r="AB201" i="23"/>
  <c r="AB200" i="23"/>
  <c r="AB199" i="23"/>
  <c r="AB198" i="23"/>
  <c r="AB197" i="23"/>
  <c r="AB196" i="23"/>
  <c r="AB195" i="23"/>
  <c r="AB194" i="23"/>
  <c r="AB193" i="23"/>
  <c r="AB192" i="23"/>
  <c r="AB191" i="23"/>
  <c r="AB190" i="23"/>
  <c r="AB189" i="23"/>
  <c r="AB188" i="23"/>
  <c r="AB187" i="23"/>
  <c r="AB186" i="23"/>
  <c r="AB185" i="23"/>
  <c r="AB184" i="23"/>
  <c r="AB183" i="23"/>
  <c r="AB182" i="23"/>
  <c r="AB181" i="23"/>
  <c r="AB180" i="23"/>
  <c r="AB179" i="23"/>
  <c r="AB178" i="23"/>
  <c r="AB177" i="23"/>
  <c r="AB176" i="23"/>
  <c r="AB175" i="23"/>
  <c r="AB174" i="23"/>
  <c r="AB173" i="23"/>
  <c r="AB172" i="23"/>
  <c r="AB171" i="23"/>
  <c r="AB170" i="23"/>
  <c r="AB169" i="23"/>
  <c r="AB168" i="23"/>
  <c r="AB167" i="23"/>
  <c r="AB166" i="23"/>
  <c r="AB165" i="23"/>
  <c r="AB164" i="23"/>
  <c r="AB163" i="23"/>
  <c r="AB162" i="23"/>
  <c r="AB161" i="23"/>
  <c r="AB160" i="23"/>
  <c r="AB159" i="23"/>
  <c r="AB158" i="23"/>
  <c r="AB157" i="23"/>
  <c r="AB156" i="23"/>
  <c r="AB155" i="23"/>
  <c r="AB154" i="23"/>
  <c r="AB153" i="23"/>
  <c r="AB152" i="23"/>
  <c r="AB151" i="23"/>
  <c r="AB150" i="23"/>
  <c r="AB149" i="23"/>
  <c r="AB148" i="23"/>
  <c r="AB147" i="23"/>
  <c r="AB146" i="23"/>
  <c r="AB145" i="23"/>
  <c r="AB144" i="23"/>
  <c r="AB143" i="23"/>
  <c r="AB142" i="23"/>
  <c r="AB141" i="23"/>
  <c r="AB140" i="23"/>
  <c r="AB139" i="23"/>
  <c r="AB138" i="23"/>
  <c r="AB137" i="23"/>
  <c r="AB136" i="23"/>
  <c r="AB135" i="23"/>
  <c r="AB134" i="23"/>
  <c r="AB133" i="23"/>
  <c r="AB132" i="23"/>
  <c r="AB131" i="23"/>
  <c r="AB130" i="23"/>
  <c r="AB129" i="23"/>
  <c r="AB128" i="23"/>
  <c r="AB127" i="23"/>
  <c r="AB126" i="23"/>
  <c r="AB125" i="23"/>
  <c r="AB124" i="23"/>
  <c r="AB123" i="23"/>
  <c r="AB122" i="23"/>
  <c r="AB121" i="23"/>
  <c r="AB120" i="23"/>
  <c r="AB119" i="23"/>
  <c r="AB118" i="23"/>
  <c r="AB117" i="23"/>
  <c r="AB116" i="23"/>
  <c r="AB115" i="23"/>
  <c r="AB114" i="23"/>
  <c r="AB113" i="23"/>
  <c r="AB112" i="23"/>
  <c r="AB111" i="23"/>
  <c r="AB110" i="23"/>
  <c r="AB109" i="23"/>
  <c r="AB108" i="23"/>
  <c r="AB107" i="23"/>
  <c r="AB106" i="23"/>
  <c r="AB105" i="23"/>
  <c r="AB104" i="23"/>
  <c r="AB103" i="23"/>
  <c r="AB102" i="23"/>
  <c r="AB101" i="23"/>
  <c r="AB100" i="23"/>
  <c r="AB99" i="23"/>
  <c r="AB98" i="23"/>
  <c r="AB97" i="23"/>
  <c r="AB96" i="23"/>
  <c r="AB95" i="23"/>
  <c r="AB94" i="23"/>
  <c r="AB93" i="23"/>
  <c r="AB92" i="23"/>
  <c r="AB91" i="23"/>
  <c r="AB90" i="23"/>
  <c r="AB89" i="23"/>
  <c r="AB88" i="23"/>
  <c r="AB87" i="23"/>
  <c r="AB86" i="23"/>
  <c r="AB85" i="23"/>
  <c r="AB84" i="23"/>
  <c r="AB83" i="23"/>
  <c r="AB82" i="23"/>
  <c r="AB81" i="23"/>
  <c r="AB80" i="23"/>
  <c r="AB79" i="23"/>
  <c r="AB78" i="23"/>
  <c r="AB77" i="23"/>
  <c r="AB76" i="23"/>
  <c r="AB75" i="23"/>
  <c r="AB74" i="23"/>
  <c r="AB73" i="23"/>
  <c r="AB72" i="23"/>
  <c r="AB71" i="23"/>
  <c r="AB70" i="23"/>
  <c r="AB69" i="23"/>
  <c r="AB68" i="23"/>
  <c r="AB67" i="23"/>
  <c r="AB66" i="23"/>
  <c r="AB65" i="23"/>
  <c r="AB64" i="23"/>
  <c r="AB63" i="23"/>
  <c r="AB62" i="23"/>
  <c r="AB61" i="23"/>
  <c r="AB60" i="23"/>
  <c r="AB59" i="23"/>
  <c r="AB58" i="23"/>
  <c r="AB57" i="23"/>
  <c r="AB56" i="23"/>
  <c r="AB55" i="23"/>
  <c r="AB54" i="23"/>
  <c r="AB53" i="23"/>
  <c r="AB52" i="23"/>
  <c r="AB51" i="23"/>
  <c r="AB50" i="23"/>
  <c r="AB49" i="23"/>
  <c r="AB48" i="23"/>
  <c r="AB47" i="23"/>
  <c r="AB46" i="23"/>
  <c r="AB45" i="23"/>
  <c r="AB44" i="23"/>
  <c r="AB43" i="23"/>
  <c r="AB42" i="23"/>
  <c r="AB41" i="23"/>
  <c r="AB40" i="23"/>
  <c r="AB39" i="23"/>
  <c r="AB38" i="23"/>
  <c r="AB37" i="23"/>
  <c r="AB36" i="23"/>
  <c r="AB35" i="23"/>
  <c r="AB34" i="23"/>
  <c r="AB33" i="23"/>
  <c r="AB32" i="23"/>
  <c r="AB31" i="23"/>
  <c r="AB30" i="23"/>
  <c r="AB29" i="23"/>
  <c r="AB28" i="23"/>
  <c r="AB27" i="23"/>
  <c r="AB26" i="23"/>
  <c r="AB25" i="23"/>
  <c r="AB24" i="23"/>
  <c r="AB23" i="23"/>
  <c r="AB22" i="23"/>
  <c r="AB21" i="23"/>
  <c r="AB20" i="23"/>
  <c r="AB19" i="23"/>
  <c r="AB18" i="23"/>
  <c r="AB17" i="23"/>
  <c r="AB16" i="23"/>
  <c r="AB15" i="23"/>
  <c r="AB14" i="23"/>
  <c r="AB13" i="23"/>
  <c r="AB12" i="23"/>
  <c r="AB11" i="23"/>
  <c r="AB10" i="23"/>
  <c r="AB8" i="23"/>
  <c r="AB7" i="23"/>
  <c r="AB6" i="23"/>
  <c r="AB5" i="23"/>
  <c r="AB4" i="23"/>
  <c r="M10" i="22"/>
  <c r="M2" i="22" s="1"/>
  <c r="M2" i="21"/>
  <c r="M13" i="21" s="1"/>
  <c r="J2" i="21"/>
  <c r="J13" i="21" s="1"/>
  <c r="AJ369" i="23"/>
  <c r="AJ368" i="23"/>
  <c r="AJ367" i="23"/>
  <c r="AJ366" i="23"/>
  <c r="AJ365" i="23"/>
  <c r="AJ364" i="23"/>
  <c r="AJ363" i="23"/>
  <c r="AJ362" i="23"/>
  <c r="AJ361" i="23"/>
  <c r="AJ360" i="23"/>
  <c r="AJ359" i="23"/>
  <c r="AJ358" i="23"/>
  <c r="AJ357" i="23"/>
  <c r="AJ356" i="23"/>
  <c r="AJ355" i="23"/>
  <c r="AJ354" i="23"/>
  <c r="AJ353" i="23"/>
  <c r="AJ352" i="23"/>
  <c r="AJ351" i="23"/>
  <c r="AJ350" i="23"/>
  <c r="AJ349" i="23"/>
  <c r="AJ348" i="23"/>
  <c r="AJ347" i="23"/>
  <c r="AJ346" i="23"/>
  <c r="AJ345" i="23"/>
  <c r="AJ344" i="23"/>
  <c r="AJ343" i="23"/>
  <c r="AJ342" i="23"/>
  <c r="AJ341" i="23"/>
  <c r="AJ340" i="23"/>
  <c r="AJ339" i="23"/>
  <c r="AJ338" i="23"/>
  <c r="AJ337" i="23"/>
  <c r="AJ336" i="23"/>
  <c r="AJ335" i="23"/>
  <c r="AJ334" i="23"/>
  <c r="AJ333" i="23"/>
  <c r="AJ332" i="23"/>
  <c r="AJ331" i="23"/>
  <c r="AJ330" i="23"/>
  <c r="AJ329" i="23"/>
  <c r="AJ328" i="23"/>
  <c r="AJ327" i="23"/>
  <c r="AJ326" i="23"/>
  <c r="AJ325" i="23"/>
  <c r="AJ324" i="23"/>
  <c r="AJ323" i="23"/>
  <c r="AJ322" i="23"/>
  <c r="AJ321" i="23"/>
  <c r="AJ303" i="23"/>
  <c r="AJ302" i="23"/>
  <c r="AJ301" i="23"/>
  <c r="AJ300" i="23"/>
  <c r="AJ299" i="23"/>
  <c r="AJ298" i="23"/>
  <c r="AJ297" i="23"/>
  <c r="AJ296" i="23"/>
  <c r="AJ295" i="23"/>
  <c r="AJ294" i="23"/>
  <c r="AJ293" i="23"/>
  <c r="AJ292" i="23"/>
  <c r="AJ291" i="23"/>
  <c r="AJ290" i="23"/>
  <c r="AJ289" i="23"/>
  <c r="AJ288" i="23"/>
  <c r="AJ287" i="23"/>
  <c r="AJ286" i="23"/>
  <c r="AJ285" i="23"/>
  <c r="AJ284" i="23"/>
  <c r="AJ283" i="23"/>
  <c r="AJ282" i="23"/>
  <c r="AJ281" i="23"/>
  <c r="AJ280" i="23"/>
  <c r="AJ279" i="23"/>
  <c r="AJ278" i="23"/>
  <c r="AJ277" i="23"/>
  <c r="AJ276" i="23"/>
  <c r="AJ275" i="23"/>
  <c r="AJ274" i="23"/>
  <c r="AJ273" i="23"/>
  <c r="AJ272" i="23"/>
  <c r="AJ271" i="23"/>
  <c r="AJ270" i="23"/>
  <c r="AJ269" i="23"/>
  <c r="AJ268" i="23"/>
  <c r="AJ267" i="23"/>
  <c r="AJ266" i="23"/>
  <c r="AJ265" i="23"/>
  <c r="AJ264" i="23"/>
  <c r="AJ263" i="23"/>
  <c r="AJ262" i="23"/>
  <c r="AJ261" i="23"/>
  <c r="AJ260" i="23"/>
  <c r="AJ259" i="23"/>
  <c r="AJ258" i="23"/>
  <c r="AJ257" i="23"/>
  <c r="AJ256" i="23"/>
  <c r="AJ255" i="23"/>
  <c r="AJ254" i="23"/>
  <c r="AJ253" i="23"/>
  <c r="AJ252" i="23"/>
  <c r="AJ251" i="23"/>
  <c r="AJ250" i="23"/>
  <c r="AJ249" i="23"/>
  <c r="AJ248" i="23"/>
  <c r="AJ247" i="23"/>
  <c r="AJ246" i="23"/>
  <c r="AJ245" i="23"/>
  <c r="AJ244" i="23"/>
  <c r="AJ243" i="23"/>
  <c r="AJ242" i="23"/>
  <c r="AJ241" i="23"/>
  <c r="AJ240" i="23"/>
  <c r="AJ239" i="23"/>
  <c r="AJ238" i="23"/>
  <c r="AJ237" i="23"/>
  <c r="AJ236" i="23"/>
  <c r="AJ235" i="23"/>
  <c r="AJ234" i="23"/>
  <c r="AJ233" i="23"/>
  <c r="AJ232" i="23"/>
  <c r="AJ231" i="23"/>
  <c r="AJ230" i="23"/>
  <c r="AJ229" i="23"/>
  <c r="AJ228" i="23"/>
  <c r="AJ227" i="23"/>
  <c r="AJ226" i="23"/>
  <c r="AJ225" i="23"/>
  <c r="AJ224" i="23"/>
  <c r="AJ223" i="23"/>
  <c r="AJ222" i="23"/>
  <c r="AJ221" i="23"/>
  <c r="AJ220" i="23"/>
  <c r="AJ219" i="23"/>
  <c r="AJ218" i="23"/>
  <c r="AJ217" i="23"/>
  <c r="AJ216" i="23"/>
  <c r="AJ215" i="23"/>
  <c r="AJ214" i="23"/>
  <c r="AJ213" i="23"/>
  <c r="AJ212" i="23"/>
  <c r="AJ211" i="23"/>
  <c r="AJ210" i="23"/>
  <c r="AJ209" i="23"/>
  <c r="AJ208" i="23"/>
  <c r="AJ207" i="23"/>
  <c r="AJ206" i="23"/>
  <c r="AJ205" i="23"/>
  <c r="AJ204" i="23"/>
  <c r="AJ203" i="23"/>
  <c r="AJ202" i="23"/>
  <c r="AJ201" i="23"/>
  <c r="AJ200" i="23"/>
  <c r="AJ199" i="23"/>
  <c r="AJ198" i="23"/>
  <c r="AJ197" i="23"/>
  <c r="AJ196" i="23"/>
  <c r="AJ195" i="23"/>
  <c r="AJ194" i="23"/>
  <c r="AJ193" i="23"/>
  <c r="AJ192" i="23"/>
  <c r="AJ191" i="23"/>
  <c r="AJ190" i="23"/>
  <c r="AJ189" i="23"/>
  <c r="AJ188" i="23"/>
  <c r="AJ187" i="23"/>
  <c r="AJ186" i="23"/>
  <c r="AJ185" i="23"/>
  <c r="AJ184" i="23"/>
  <c r="AJ183" i="23"/>
  <c r="AJ182" i="23"/>
  <c r="AJ181" i="23"/>
  <c r="AJ180" i="23"/>
  <c r="AJ179" i="23"/>
  <c r="AJ178" i="23"/>
  <c r="AJ177" i="23"/>
  <c r="AJ176" i="23"/>
  <c r="AJ175" i="23"/>
  <c r="AJ174" i="23"/>
  <c r="AJ173" i="23"/>
  <c r="AJ172" i="23"/>
  <c r="AJ171" i="23"/>
  <c r="AJ170" i="23"/>
  <c r="AJ169" i="23"/>
  <c r="AJ168" i="23"/>
  <c r="AJ167" i="23"/>
  <c r="AJ166" i="23"/>
  <c r="AJ165" i="23"/>
  <c r="AJ164" i="23"/>
  <c r="AJ163" i="23"/>
  <c r="AJ162" i="23"/>
  <c r="AJ161" i="23"/>
  <c r="AJ160" i="23"/>
  <c r="AJ159" i="23"/>
  <c r="AJ158" i="23"/>
  <c r="AJ157" i="23"/>
  <c r="AJ156" i="23"/>
  <c r="AJ155" i="23"/>
  <c r="AJ154" i="23"/>
  <c r="AJ153" i="23"/>
  <c r="AJ152" i="23"/>
  <c r="AJ151" i="23"/>
  <c r="AJ150" i="23"/>
  <c r="AJ149" i="23"/>
  <c r="AJ148" i="23"/>
  <c r="AJ147" i="23"/>
  <c r="AJ146" i="23"/>
  <c r="AJ145" i="23"/>
  <c r="AJ144" i="23"/>
  <c r="AJ143" i="23"/>
  <c r="AJ142" i="23"/>
  <c r="AJ141" i="23"/>
  <c r="AJ140" i="23"/>
  <c r="AJ139" i="23"/>
  <c r="AJ138" i="23"/>
  <c r="AJ137" i="23"/>
  <c r="AJ136" i="23"/>
  <c r="AJ135" i="23"/>
  <c r="AJ134" i="23"/>
  <c r="AJ133" i="23"/>
  <c r="AJ132" i="23"/>
  <c r="AJ131" i="23"/>
  <c r="AJ130" i="23"/>
  <c r="AJ129" i="23"/>
  <c r="AJ128" i="23"/>
  <c r="AJ127" i="23"/>
  <c r="AJ126" i="23"/>
  <c r="AJ125" i="23"/>
  <c r="AJ124" i="23"/>
  <c r="AJ123" i="23"/>
  <c r="AJ122" i="23"/>
  <c r="AJ121" i="23"/>
  <c r="AJ120" i="23"/>
  <c r="AJ119" i="23"/>
  <c r="AJ118" i="23"/>
  <c r="AJ117" i="23"/>
  <c r="AJ116" i="23"/>
  <c r="AJ115" i="23"/>
  <c r="AJ114" i="23"/>
  <c r="AJ113" i="23"/>
  <c r="AJ112" i="23"/>
  <c r="AJ111" i="23"/>
  <c r="AJ110" i="23"/>
  <c r="AJ109" i="23"/>
  <c r="AJ108" i="23"/>
  <c r="AJ107" i="23"/>
  <c r="AJ106" i="23"/>
  <c r="AJ105" i="23"/>
  <c r="AJ104" i="23"/>
  <c r="AJ103" i="23"/>
  <c r="AJ102" i="23"/>
  <c r="AJ101" i="23"/>
  <c r="AJ100" i="23"/>
  <c r="AJ99" i="23"/>
  <c r="AJ98" i="23"/>
  <c r="AJ97" i="23"/>
  <c r="AJ96" i="23"/>
  <c r="AJ95" i="23"/>
  <c r="AJ94" i="23"/>
  <c r="AJ93" i="23"/>
  <c r="AJ92" i="23"/>
  <c r="AJ91" i="23"/>
  <c r="AJ90" i="23"/>
  <c r="AJ89" i="23"/>
  <c r="AJ88" i="23"/>
  <c r="AJ87" i="23"/>
  <c r="AJ86" i="23"/>
  <c r="AJ85" i="23"/>
  <c r="AJ84" i="23"/>
  <c r="AJ83" i="23"/>
  <c r="AJ82" i="23"/>
  <c r="AJ81" i="23"/>
  <c r="AJ80" i="23"/>
  <c r="AJ79" i="23"/>
  <c r="AJ78" i="23"/>
  <c r="AJ77" i="23"/>
  <c r="AJ76" i="23"/>
  <c r="AJ75" i="23"/>
  <c r="AJ74" i="23"/>
  <c r="AJ73" i="23"/>
  <c r="AJ72" i="23"/>
  <c r="AJ71" i="23"/>
  <c r="AJ70" i="23"/>
  <c r="AJ69" i="23"/>
  <c r="AJ68" i="23"/>
  <c r="AJ67" i="23"/>
  <c r="AJ66" i="23"/>
  <c r="AJ65" i="23"/>
  <c r="AJ64" i="23"/>
  <c r="AJ63" i="23"/>
  <c r="AJ62" i="23"/>
  <c r="AJ61" i="23"/>
  <c r="AJ60" i="23"/>
  <c r="AJ59" i="23"/>
  <c r="AJ58" i="23"/>
  <c r="AJ57" i="23"/>
  <c r="AJ56" i="23"/>
  <c r="AJ55" i="23"/>
  <c r="AJ54" i="23"/>
  <c r="AJ53" i="23"/>
  <c r="AJ52" i="23"/>
  <c r="AJ51" i="23"/>
  <c r="AJ50" i="23"/>
  <c r="AJ49" i="23"/>
  <c r="AJ48" i="23"/>
  <c r="AJ47" i="23"/>
  <c r="AJ46" i="23"/>
  <c r="AJ45" i="23"/>
  <c r="AJ44" i="23"/>
  <c r="AJ43" i="23"/>
  <c r="AJ42" i="23"/>
  <c r="AJ41" i="23"/>
  <c r="AJ40" i="23"/>
  <c r="AJ39" i="23"/>
  <c r="AJ38" i="23"/>
  <c r="AJ37" i="23"/>
  <c r="AJ36" i="23"/>
  <c r="AJ35" i="23"/>
  <c r="AJ34" i="23"/>
  <c r="AJ33" i="23"/>
  <c r="AJ32" i="23"/>
  <c r="AJ31" i="23"/>
  <c r="AJ30" i="23"/>
  <c r="AJ29" i="23"/>
  <c r="AJ28" i="23"/>
  <c r="AJ27" i="23"/>
  <c r="AJ26" i="23"/>
  <c r="AJ25" i="23"/>
  <c r="AJ24" i="23"/>
  <c r="AJ23" i="23"/>
  <c r="AJ22" i="23"/>
  <c r="AJ21" i="23"/>
  <c r="AJ20" i="23"/>
  <c r="AJ19" i="23"/>
  <c r="AJ18" i="23"/>
  <c r="AJ17" i="23"/>
  <c r="AJ16" i="23"/>
  <c r="AJ15" i="23"/>
  <c r="AJ14" i="23"/>
  <c r="AJ13" i="23"/>
  <c r="AJ12" i="23"/>
  <c r="AJ11" i="23"/>
  <c r="AJ10" i="23"/>
  <c r="AJ8" i="23"/>
  <c r="AJ7" i="23"/>
  <c r="AJ6" i="23"/>
  <c r="AJ5" i="23"/>
  <c r="AJ4" i="23"/>
  <c r="AN4" i="23"/>
  <c r="AN5" i="23"/>
  <c r="AN6" i="23"/>
  <c r="AN7" i="23"/>
  <c r="AN8" i="23"/>
  <c r="AN10" i="23"/>
  <c r="AN11" i="23"/>
  <c r="AN12" i="23"/>
  <c r="AN13" i="23"/>
  <c r="AN14" i="23"/>
  <c r="AN15" i="23"/>
  <c r="AN16" i="23"/>
  <c r="AN17" i="23"/>
  <c r="AN18" i="23"/>
  <c r="AN19" i="23"/>
  <c r="AN20" i="23"/>
  <c r="AN21" i="23"/>
  <c r="AN22" i="23"/>
  <c r="AN23" i="23"/>
  <c r="AN24" i="23"/>
  <c r="AN25" i="23"/>
  <c r="AN26" i="23"/>
  <c r="AN27" i="23"/>
  <c r="AN28" i="23"/>
  <c r="AN29" i="23"/>
  <c r="AN30" i="23"/>
  <c r="AN31" i="23"/>
  <c r="AN32" i="23"/>
  <c r="AN33" i="23"/>
  <c r="AN34" i="23"/>
  <c r="AN35" i="23"/>
  <c r="AN36" i="23"/>
  <c r="AN37" i="23"/>
  <c r="AN38" i="23"/>
  <c r="AN39" i="23"/>
  <c r="AN40" i="23"/>
  <c r="AN41" i="23"/>
  <c r="AN42" i="23"/>
  <c r="AN43" i="23"/>
  <c r="AN44" i="23"/>
  <c r="AN45" i="23"/>
  <c r="AN46" i="23"/>
  <c r="AN47" i="23"/>
  <c r="AN48" i="23"/>
  <c r="AN49" i="23"/>
  <c r="AN50" i="23"/>
  <c r="AN51" i="23"/>
  <c r="AN52" i="23"/>
  <c r="AN53" i="23"/>
  <c r="AN54" i="23"/>
  <c r="AN55" i="23"/>
  <c r="AN56" i="23"/>
  <c r="AN57" i="23"/>
  <c r="AN58" i="23"/>
  <c r="AN59" i="23"/>
  <c r="AN60" i="23"/>
  <c r="AN61" i="23"/>
  <c r="AN62" i="23"/>
  <c r="AN63" i="23"/>
  <c r="AN64" i="23"/>
  <c r="AN65" i="23"/>
  <c r="AN66" i="23"/>
  <c r="AN67" i="23"/>
  <c r="AN68" i="23"/>
  <c r="AN69" i="23"/>
  <c r="AN70" i="23"/>
  <c r="AN71" i="23"/>
  <c r="AN72" i="23"/>
  <c r="AN73" i="23"/>
  <c r="AN74" i="23"/>
  <c r="AN75" i="23"/>
  <c r="AN76" i="23"/>
  <c r="AN77" i="23"/>
  <c r="AN78" i="23"/>
  <c r="AN79" i="23"/>
  <c r="AN80" i="23"/>
  <c r="AN81" i="23"/>
  <c r="AN82" i="23"/>
  <c r="AN83" i="23"/>
  <c r="AN84" i="23"/>
  <c r="AN85" i="23"/>
  <c r="AN86" i="23"/>
  <c r="AN87" i="23"/>
  <c r="AN88" i="23"/>
  <c r="AN89" i="23"/>
  <c r="AN90" i="23"/>
  <c r="AN91" i="23"/>
  <c r="AN92" i="23"/>
  <c r="AN93" i="23"/>
  <c r="AN94" i="23"/>
  <c r="AN95" i="23"/>
  <c r="AN96" i="23"/>
  <c r="AN97" i="23"/>
  <c r="AN98" i="23"/>
  <c r="AN99" i="23"/>
  <c r="AN100" i="23"/>
  <c r="AN101" i="23"/>
  <c r="AN102" i="23"/>
  <c r="AN103" i="23"/>
  <c r="AN104" i="23"/>
  <c r="AN105" i="23"/>
  <c r="AN106" i="23"/>
  <c r="AN107" i="23"/>
  <c r="AN108" i="23"/>
  <c r="AN109" i="23"/>
  <c r="AN110" i="23"/>
  <c r="AN111" i="23"/>
  <c r="AN112" i="23"/>
  <c r="AN113" i="23"/>
  <c r="AN114" i="23"/>
  <c r="AN115" i="23"/>
  <c r="AN116" i="23"/>
  <c r="AN117" i="23"/>
  <c r="AN118" i="23"/>
  <c r="AN119" i="23"/>
  <c r="AN120" i="23"/>
  <c r="AN121" i="23"/>
  <c r="AN122" i="23"/>
  <c r="AN123" i="23"/>
  <c r="AN124" i="23"/>
  <c r="AN125" i="23"/>
  <c r="AN126" i="23"/>
  <c r="AN127" i="23"/>
  <c r="AN128" i="23"/>
  <c r="AN129" i="23"/>
  <c r="AN130" i="23"/>
  <c r="AN131" i="23"/>
  <c r="AN132" i="23"/>
  <c r="AN133" i="23"/>
  <c r="AN134" i="23"/>
  <c r="AN135" i="23"/>
  <c r="AN136" i="23"/>
  <c r="AN137" i="23"/>
  <c r="AN138" i="23"/>
  <c r="AN139" i="23"/>
  <c r="AN140" i="23"/>
  <c r="AN141" i="23"/>
  <c r="AN142" i="23"/>
  <c r="AN143" i="23"/>
  <c r="AN144" i="23"/>
  <c r="AN145" i="23"/>
  <c r="AN146" i="23"/>
  <c r="AN147" i="23"/>
  <c r="AN148" i="23"/>
  <c r="AN149" i="23"/>
  <c r="AN150" i="23"/>
  <c r="AN151" i="23"/>
  <c r="AN152" i="23"/>
  <c r="AN153" i="23"/>
  <c r="AN154" i="23"/>
  <c r="AN155" i="23"/>
  <c r="AN156" i="23"/>
  <c r="AN157" i="23"/>
  <c r="AN158" i="23"/>
  <c r="AN159" i="23"/>
  <c r="AN160" i="23"/>
  <c r="AN161" i="23"/>
  <c r="AN162" i="23"/>
  <c r="AN163" i="23"/>
  <c r="AN164" i="23"/>
  <c r="AN165" i="23"/>
  <c r="AN166" i="23"/>
  <c r="AN167" i="23"/>
  <c r="AN168" i="23"/>
  <c r="AN169" i="23"/>
  <c r="AN170" i="23"/>
  <c r="AN171" i="23"/>
  <c r="AN172" i="23"/>
  <c r="AN173" i="23"/>
  <c r="AN174" i="23"/>
  <c r="AN175" i="23"/>
  <c r="AN176" i="23"/>
  <c r="AN177" i="23"/>
  <c r="AN178" i="23"/>
  <c r="AN179" i="23"/>
  <c r="AN180" i="23"/>
  <c r="AN181" i="23"/>
  <c r="AN182" i="23"/>
  <c r="AN183" i="23"/>
  <c r="AN184" i="23"/>
  <c r="AN185" i="23"/>
  <c r="AN186" i="23"/>
  <c r="AN187" i="23"/>
  <c r="AN188" i="23"/>
  <c r="AN189" i="23"/>
  <c r="AN190" i="23"/>
  <c r="AN191" i="23"/>
  <c r="AN192" i="23"/>
  <c r="AN193" i="23"/>
  <c r="AN194" i="23"/>
  <c r="AN195" i="23"/>
  <c r="AN196" i="23"/>
  <c r="AN197" i="23"/>
  <c r="AN198" i="23"/>
  <c r="AN199" i="23"/>
  <c r="AN200" i="23"/>
  <c r="AN201" i="23"/>
  <c r="AN202" i="23"/>
  <c r="AN203" i="23"/>
  <c r="AN204" i="23"/>
  <c r="AN205" i="23"/>
  <c r="AN206" i="23"/>
  <c r="AN207" i="23"/>
  <c r="AN208" i="23"/>
  <c r="AN209" i="23"/>
  <c r="AN210" i="23"/>
  <c r="AN211" i="23"/>
  <c r="AN212" i="23"/>
  <c r="AN213" i="23"/>
  <c r="AN214" i="23"/>
  <c r="AN215" i="23"/>
  <c r="AN216" i="23"/>
  <c r="AN217" i="23"/>
  <c r="AN218" i="23"/>
  <c r="AN219" i="23"/>
  <c r="AN220" i="23"/>
  <c r="AN221" i="23"/>
  <c r="AN222" i="23"/>
  <c r="AN223" i="23"/>
  <c r="AN224" i="23"/>
  <c r="AN225" i="23"/>
  <c r="AN226" i="23"/>
  <c r="AN227" i="23"/>
  <c r="AN228" i="23"/>
  <c r="AN229" i="23"/>
  <c r="AN230" i="23"/>
  <c r="AN231" i="23"/>
  <c r="AN232" i="23"/>
  <c r="AN233" i="23"/>
  <c r="AN234" i="23"/>
  <c r="AN235" i="23"/>
  <c r="AN236" i="23"/>
  <c r="AN237" i="23"/>
  <c r="AN238" i="23"/>
  <c r="AN239" i="23"/>
  <c r="AN240" i="23"/>
  <c r="AN241" i="23"/>
  <c r="AN242" i="23"/>
  <c r="AN243" i="23"/>
  <c r="AN244" i="23"/>
  <c r="AN245" i="23"/>
  <c r="AN246" i="23"/>
  <c r="AN247" i="23"/>
  <c r="AN248" i="23"/>
  <c r="AN249" i="23"/>
  <c r="AN250" i="23"/>
  <c r="AN251" i="23"/>
  <c r="AN252" i="23"/>
  <c r="AN253" i="23"/>
  <c r="AN254" i="23"/>
  <c r="AN255" i="23"/>
  <c r="AN256" i="23"/>
  <c r="AN257" i="23"/>
  <c r="AN258" i="23"/>
  <c r="AN259" i="23"/>
  <c r="AN260" i="23"/>
  <c r="AN261" i="23"/>
  <c r="AN262" i="23"/>
  <c r="AN263" i="23"/>
  <c r="AN264" i="23"/>
  <c r="AN265" i="23"/>
  <c r="AN266" i="23"/>
  <c r="AN267" i="23"/>
  <c r="AN268" i="23"/>
  <c r="AN269" i="23"/>
  <c r="AN270" i="23"/>
  <c r="AN271" i="23"/>
  <c r="AN272" i="23"/>
  <c r="AN273" i="23"/>
  <c r="AN274" i="23"/>
  <c r="AN275" i="23"/>
  <c r="AN276" i="23"/>
  <c r="AN277" i="23"/>
  <c r="AN278" i="23"/>
  <c r="AN279" i="23"/>
  <c r="AN280" i="23"/>
  <c r="AN281" i="23"/>
  <c r="AN282" i="23"/>
  <c r="AN283" i="23"/>
  <c r="AN284" i="23"/>
  <c r="AN285" i="23"/>
  <c r="AN286" i="23"/>
  <c r="AN287" i="23"/>
  <c r="AN288" i="23"/>
  <c r="AN289" i="23"/>
  <c r="AN290" i="23"/>
  <c r="AN291" i="23"/>
  <c r="AN292" i="23"/>
  <c r="AN293" i="23"/>
  <c r="AN294" i="23"/>
  <c r="AN295" i="23"/>
  <c r="AN296" i="23"/>
  <c r="AN297" i="23"/>
  <c r="AN298" i="23"/>
  <c r="AN299" i="23"/>
  <c r="AN300" i="23"/>
  <c r="AN301" i="23"/>
  <c r="AN302" i="23"/>
  <c r="AN303" i="23"/>
  <c r="AN321" i="23"/>
  <c r="AN322" i="23"/>
  <c r="AN323" i="23"/>
  <c r="AN324" i="23"/>
  <c r="AN325" i="23"/>
  <c r="AN326" i="23"/>
  <c r="AN327" i="23"/>
  <c r="AN328" i="23"/>
  <c r="AN329" i="23"/>
  <c r="AN330" i="23"/>
  <c r="AN331" i="23"/>
  <c r="AN332" i="23"/>
  <c r="AN333" i="23"/>
  <c r="AN334" i="23"/>
  <c r="AN335" i="23"/>
  <c r="AN336" i="23"/>
  <c r="AN337" i="23"/>
  <c r="AN338" i="23"/>
  <c r="AN339" i="23"/>
  <c r="AN340" i="23"/>
  <c r="AN341" i="23"/>
  <c r="AN342" i="23"/>
  <c r="AN343" i="23"/>
  <c r="AN344" i="23"/>
  <c r="AN345" i="23"/>
  <c r="AN346" i="23"/>
  <c r="AN347" i="23"/>
  <c r="AN348" i="23"/>
  <c r="AN349" i="23"/>
  <c r="AN350" i="23"/>
  <c r="AN351" i="23"/>
  <c r="AN352" i="23"/>
  <c r="AN353" i="23"/>
  <c r="AN354" i="23"/>
  <c r="AN355" i="23"/>
  <c r="AN356" i="23"/>
  <c r="AN357" i="23"/>
  <c r="AN358" i="23"/>
  <c r="AN359" i="23"/>
  <c r="AN360" i="23"/>
  <c r="AN361" i="23"/>
  <c r="AN362" i="23"/>
  <c r="AN363" i="23"/>
  <c r="AN364" i="23"/>
  <c r="AN365" i="23"/>
  <c r="AN366" i="23"/>
  <c r="AN367" i="23"/>
  <c r="AN368" i="23"/>
  <c r="AN369" i="23"/>
  <c r="AR4" i="23"/>
  <c r="AR5" i="23"/>
  <c r="AR6" i="23"/>
  <c r="AR7" i="23"/>
  <c r="AR8" i="23"/>
  <c r="AR10" i="23"/>
  <c r="AR11" i="23"/>
  <c r="AR12" i="23"/>
  <c r="AR13" i="23"/>
  <c r="AR14" i="23"/>
  <c r="AR15" i="23"/>
  <c r="AR16" i="23"/>
  <c r="AR17" i="23"/>
  <c r="AR18" i="23"/>
  <c r="AR19" i="23"/>
  <c r="AR20" i="23"/>
  <c r="AR21" i="23"/>
  <c r="AR22" i="23"/>
  <c r="AR23" i="23"/>
  <c r="AR24" i="23"/>
  <c r="AR25" i="23"/>
  <c r="AS25" i="23" s="1"/>
  <c r="AR26" i="23"/>
  <c r="AR27" i="23"/>
  <c r="AR28" i="23"/>
  <c r="AR29" i="23"/>
  <c r="AR30" i="23"/>
  <c r="AR31" i="23"/>
  <c r="AR32" i="23"/>
  <c r="AR33" i="23"/>
  <c r="AR34" i="23"/>
  <c r="AR35" i="23"/>
  <c r="AR36" i="23"/>
  <c r="AR37" i="23"/>
  <c r="AR38" i="23"/>
  <c r="AR39" i="23"/>
  <c r="AR40" i="23"/>
  <c r="AR41" i="23"/>
  <c r="AR42" i="23"/>
  <c r="AR43" i="23"/>
  <c r="AR44" i="23"/>
  <c r="AR45" i="23"/>
  <c r="AR46" i="23"/>
  <c r="AR47" i="23"/>
  <c r="AR48" i="23"/>
  <c r="AR49" i="23"/>
  <c r="AR50" i="23"/>
  <c r="AR51" i="23"/>
  <c r="AR52" i="23"/>
  <c r="AR53" i="23"/>
  <c r="AR54" i="23"/>
  <c r="AR55" i="23"/>
  <c r="AR56" i="23"/>
  <c r="AR57" i="23"/>
  <c r="AR58" i="23"/>
  <c r="AR59" i="23"/>
  <c r="AR60" i="23"/>
  <c r="AR61" i="23"/>
  <c r="AR62" i="23"/>
  <c r="AR63" i="23"/>
  <c r="AR64" i="23"/>
  <c r="AR65" i="23"/>
  <c r="AR66" i="23"/>
  <c r="AR67" i="23"/>
  <c r="AR68" i="23"/>
  <c r="AR69" i="23"/>
  <c r="AR70" i="23"/>
  <c r="AR71" i="23"/>
  <c r="AR72" i="23"/>
  <c r="AR73" i="23"/>
  <c r="AR74" i="23"/>
  <c r="AR75" i="23"/>
  <c r="AR76" i="23"/>
  <c r="AR77" i="23"/>
  <c r="AR78" i="23"/>
  <c r="AR79" i="23"/>
  <c r="AR80" i="23"/>
  <c r="AR81" i="23"/>
  <c r="AR82" i="23"/>
  <c r="AR83" i="23"/>
  <c r="AR84" i="23"/>
  <c r="AR85" i="23"/>
  <c r="AR86" i="23"/>
  <c r="AR87" i="23"/>
  <c r="AR88" i="23"/>
  <c r="AR89" i="23"/>
  <c r="AR90" i="23"/>
  <c r="AR91" i="23"/>
  <c r="AR92" i="23"/>
  <c r="AR93" i="23"/>
  <c r="AR94" i="23"/>
  <c r="AR95" i="23"/>
  <c r="AR96" i="23"/>
  <c r="AR97" i="23"/>
  <c r="AR98" i="23"/>
  <c r="AR99" i="23"/>
  <c r="AR100" i="23"/>
  <c r="AR101" i="23"/>
  <c r="AR102" i="23"/>
  <c r="AR103" i="23"/>
  <c r="AR104" i="23"/>
  <c r="AR105" i="23"/>
  <c r="AR106" i="23"/>
  <c r="AR107" i="23"/>
  <c r="AR108" i="23"/>
  <c r="AR109" i="23"/>
  <c r="AR110" i="23"/>
  <c r="AR111" i="23"/>
  <c r="AR112" i="23"/>
  <c r="AR113" i="23"/>
  <c r="AR114" i="23"/>
  <c r="AR115" i="23"/>
  <c r="AR116" i="23"/>
  <c r="AR117" i="23"/>
  <c r="AR118" i="23"/>
  <c r="AR119" i="23"/>
  <c r="AR120" i="23"/>
  <c r="AR121" i="23"/>
  <c r="AR122" i="23"/>
  <c r="AR123" i="23"/>
  <c r="AR124" i="23"/>
  <c r="AR125" i="23"/>
  <c r="AR126" i="23"/>
  <c r="AR127" i="23"/>
  <c r="AR128" i="23"/>
  <c r="AR129" i="23"/>
  <c r="AR130" i="23"/>
  <c r="AR131" i="23"/>
  <c r="AR132" i="23"/>
  <c r="AR133" i="23"/>
  <c r="AR134" i="23"/>
  <c r="AR135" i="23"/>
  <c r="AR136" i="23"/>
  <c r="AR137" i="23"/>
  <c r="AR138" i="23"/>
  <c r="AR139" i="23"/>
  <c r="AR140" i="23"/>
  <c r="AR141" i="23"/>
  <c r="AR142" i="23"/>
  <c r="AR143" i="23"/>
  <c r="AR144" i="23"/>
  <c r="AR145" i="23"/>
  <c r="AR146" i="23"/>
  <c r="AR147" i="23"/>
  <c r="AR148" i="23"/>
  <c r="AR149" i="23"/>
  <c r="AR150" i="23"/>
  <c r="AR151" i="23"/>
  <c r="AR152" i="23"/>
  <c r="AR153" i="23"/>
  <c r="AR154" i="23"/>
  <c r="AR155" i="23"/>
  <c r="AR156" i="23"/>
  <c r="AR157" i="23"/>
  <c r="AR158" i="23"/>
  <c r="AR159" i="23"/>
  <c r="AR160" i="23"/>
  <c r="AR161" i="23"/>
  <c r="AR162" i="23"/>
  <c r="AR163" i="23"/>
  <c r="AR164" i="23"/>
  <c r="AR165" i="23"/>
  <c r="AR166" i="23"/>
  <c r="AR167" i="23"/>
  <c r="AR168" i="23"/>
  <c r="AR169" i="23"/>
  <c r="AR170" i="23"/>
  <c r="AR171" i="23"/>
  <c r="AR172" i="23"/>
  <c r="AR173" i="23"/>
  <c r="AR174" i="23"/>
  <c r="AR175" i="23"/>
  <c r="AR176" i="23"/>
  <c r="AR177" i="23"/>
  <c r="AR178" i="23"/>
  <c r="AR179" i="23"/>
  <c r="AR180" i="23"/>
  <c r="AR181" i="23"/>
  <c r="AR182" i="23"/>
  <c r="AR183" i="23"/>
  <c r="AR184" i="23"/>
  <c r="AR185" i="23"/>
  <c r="AR186" i="23"/>
  <c r="AR187" i="23"/>
  <c r="AR188" i="23"/>
  <c r="AR189" i="23"/>
  <c r="AR190" i="23"/>
  <c r="AR191" i="23"/>
  <c r="AR192" i="23"/>
  <c r="AR193" i="23"/>
  <c r="AR194" i="23"/>
  <c r="AR195" i="23"/>
  <c r="AR196" i="23"/>
  <c r="AR197" i="23"/>
  <c r="AR198" i="23"/>
  <c r="AR199" i="23"/>
  <c r="AR200" i="23"/>
  <c r="AR201" i="23"/>
  <c r="AR202" i="23"/>
  <c r="AR203" i="23"/>
  <c r="AR204" i="23"/>
  <c r="AR205" i="23"/>
  <c r="AR206" i="23"/>
  <c r="AR207" i="23"/>
  <c r="AR208" i="23"/>
  <c r="AR209" i="23"/>
  <c r="AR210" i="23"/>
  <c r="AR211" i="23"/>
  <c r="AR212" i="23"/>
  <c r="AR213" i="23"/>
  <c r="AR214" i="23"/>
  <c r="AR215" i="23"/>
  <c r="AR216" i="23"/>
  <c r="AR217" i="23"/>
  <c r="AR218" i="23"/>
  <c r="AR219" i="23"/>
  <c r="AR220" i="23"/>
  <c r="AR221" i="23"/>
  <c r="AR222" i="23"/>
  <c r="AR223" i="23"/>
  <c r="AR224" i="23"/>
  <c r="AR225" i="23"/>
  <c r="AR226" i="23"/>
  <c r="AR227" i="23"/>
  <c r="AR228" i="23"/>
  <c r="AR229" i="23"/>
  <c r="AR230" i="23"/>
  <c r="AR231" i="23"/>
  <c r="AR232" i="23"/>
  <c r="AR233" i="23"/>
  <c r="AR234" i="23"/>
  <c r="AR235" i="23"/>
  <c r="AR236" i="23"/>
  <c r="AR237" i="23"/>
  <c r="AR238" i="23"/>
  <c r="AR239" i="23"/>
  <c r="AR240" i="23"/>
  <c r="AR241" i="23"/>
  <c r="AR242" i="23"/>
  <c r="AR243" i="23"/>
  <c r="AR244" i="23"/>
  <c r="AR245" i="23"/>
  <c r="AR246" i="23"/>
  <c r="AR247" i="23"/>
  <c r="AR248" i="23"/>
  <c r="AR249" i="23"/>
  <c r="AR250" i="23"/>
  <c r="AR251" i="23"/>
  <c r="AR252" i="23"/>
  <c r="AR253" i="23"/>
  <c r="AR254" i="23"/>
  <c r="AR255" i="23"/>
  <c r="AR256" i="23"/>
  <c r="AR257" i="23"/>
  <c r="AR258" i="23"/>
  <c r="AR259" i="23"/>
  <c r="AR260" i="23"/>
  <c r="AR261" i="23"/>
  <c r="AR262" i="23"/>
  <c r="AR263" i="23"/>
  <c r="AR264" i="23"/>
  <c r="AR265" i="23"/>
  <c r="AR266" i="23"/>
  <c r="AR267" i="23"/>
  <c r="AR268" i="23"/>
  <c r="AR269" i="23"/>
  <c r="AR270" i="23"/>
  <c r="AR271" i="23"/>
  <c r="AR272" i="23"/>
  <c r="AR273" i="23"/>
  <c r="AR274" i="23"/>
  <c r="AR275" i="23"/>
  <c r="AR276" i="23"/>
  <c r="AR277" i="23"/>
  <c r="AR278" i="23"/>
  <c r="AR279" i="23"/>
  <c r="AR280" i="23"/>
  <c r="AR281" i="23"/>
  <c r="AR282" i="23"/>
  <c r="AR283" i="23"/>
  <c r="AR284" i="23"/>
  <c r="AR285" i="23"/>
  <c r="AR286" i="23"/>
  <c r="AR287" i="23"/>
  <c r="AR288" i="23"/>
  <c r="AR289" i="23"/>
  <c r="AR290" i="23"/>
  <c r="AR291" i="23"/>
  <c r="AR292" i="23"/>
  <c r="AR293" i="23"/>
  <c r="AR294" i="23"/>
  <c r="AR295" i="23"/>
  <c r="AR296" i="23"/>
  <c r="AR297" i="23"/>
  <c r="AR298" i="23"/>
  <c r="AR299" i="23"/>
  <c r="AR300" i="23"/>
  <c r="AR301" i="23"/>
  <c r="AR302" i="23"/>
  <c r="AR303" i="23"/>
  <c r="AR321" i="23"/>
  <c r="AR322" i="23"/>
  <c r="AR323" i="23"/>
  <c r="AR324" i="23"/>
  <c r="AR325" i="23"/>
  <c r="AR326" i="23"/>
  <c r="AR327" i="23"/>
  <c r="AR328" i="23"/>
  <c r="AR329" i="23"/>
  <c r="AR330" i="23"/>
  <c r="AR331" i="23"/>
  <c r="AR332" i="23"/>
  <c r="AR333" i="23"/>
  <c r="AR334" i="23"/>
  <c r="AR335" i="23"/>
  <c r="AR336" i="23"/>
  <c r="AR337" i="23"/>
  <c r="AR338" i="23"/>
  <c r="AR339" i="23"/>
  <c r="AR340" i="23"/>
  <c r="AR341" i="23"/>
  <c r="AR342" i="23"/>
  <c r="AR343" i="23"/>
  <c r="AR344" i="23"/>
  <c r="AR345" i="23"/>
  <c r="AR346" i="23"/>
  <c r="AR347" i="23"/>
  <c r="AR348" i="23"/>
  <c r="AR349" i="23"/>
  <c r="AR350" i="23"/>
  <c r="AR351" i="23"/>
  <c r="AR352" i="23"/>
  <c r="AR353" i="23"/>
  <c r="AR354" i="23"/>
  <c r="AR355" i="23"/>
  <c r="AR356" i="23"/>
  <c r="AR357" i="23"/>
  <c r="AR358" i="23"/>
  <c r="AR359" i="23"/>
  <c r="AR360" i="23"/>
  <c r="AR361" i="23"/>
  <c r="AR362" i="23"/>
  <c r="AR363" i="23"/>
  <c r="AR364" i="23"/>
  <c r="AR365" i="23"/>
  <c r="AR366" i="23"/>
  <c r="AR367" i="23"/>
  <c r="AR368" i="23"/>
  <c r="AR369" i="23"/>
  <c r="BL369" i="23"/>
  <c r="BL368" i="23"/>
  <c r="BL367" i="23"/>
  <c r="BL366" i="23"/>
  <c r="BL365" i="23"/>
  <c r="BL364" i="23"/>
  <c r="BL363" i="23"/>
  <c r="BL362" i="23"/>
  <c r="BL361" i="23"/>
  <c r="BL360" i="23"/>
  <c r="BL359" i="23"/>
  <c r="BL358" i="23"/>
  <c r="BL357" i="23"/>
  <c r="BL356" i="23"/>
  <c r="BL355" i="23"/>
  <c r="BL354" i="23"/>
  <c r="BL353" i="23"/>
  <c r="BL352" i="23"/>
  <c r="BL351" i="23"/>
  <c r="BL350" i="23"/>
  <c r="BL349" i="23"/>
  <c r="BL348" i="23"/>
  <c r="BL347" i="23"/>
  <c r="BL346" i="23"/>
  <c r="BL345" i="23"/>
  <c r="BL344" i="23"/>
  <c r="BL343" i="23"/>
  <c r="BL342" i="23"/>
  <c r="BL341" i="23"/>
  <c r="BL340" i="23"/>
  <c r="BL339" i="23"/>
  <c r="BL338" i="23"/>
  <c r="BL337" i="23"/>
  <c r="BL336" i="23"/>
  <c r="BL335" i="23"/>
  <c r="BL334" i="23"/>
  <c r="BL333" i="23"/>
  <c r="BL332" i="23"/>
  <c r="BL331" i="23"/>
  <c r="BL330" i="23"/>
  <c r="BL329" i="23"/>
  <c r="BL328" i="23"/>
  <c r="BL327" i="23"/>
  <c r="BL326" i="23"/>
  <c r="BL325" i="23"/>
  <c r="BL324" i="23"/>
  <c r="BL323" i="23"/>
  <c r="BL322" i="23"/>
  <c r="BL321" i="23"/>
  <c r="BL303" i="23"/>
  <c r="BL302" i="23"/>
  <c r="BL301" i="23"/>
  <c r="BL300" i="23"/>
  <c r="BL299" i="23"/>
  <c r="BL298" i="23"/>
  <c r="BL297" i="23"/>
  <c r="BL296" i="23"/>
  <c r="BL295" i="23"/>
  <c r="BL294" i="23"/>
  <c r="BL293" i="23"/>
  <c r="BL292" i="23"/>
  <c r="BL291" i="23"/>
  <c r="BL290" i="23"/>
  <c r="BL289" i="23"/>
  <c r="BL288" i="23"/>
  <c r="BL287" i="23"/>
  <c r="BL286" i="23"/>
  <c r="BL285" i="23"/>
  <c r="BL284" i="23"/>
  <c r="BL283" i="23"/>
  <c r="BL282" i="23"/>
  <c r="BL281" i="23"/>
  <c r="BL280" i="23"/>
  <c r="BL279" i="23"/>
  <c r="BL278" i="23"/>
  <c r="BL277" i="23"/>
  <c r="BL276" i="23"/>
  <c r="BL275" i="23"/>
  <c r="BL274" i="23"/>
  <c r="BL273" i="23"/>
  <c r="BL272" i="23"/>
  <c r="BL271" i="23"/>
  <c r="BL270" i="23"/>
  <c r="BL269" i="23"/>
  <c r="BL268" i="23"/>
  <c r="BL267" i="23"/>
  <c r="BL266" i="23"/>
  <c r="BL265" i="23"/>
  <c r="BL264" i="23"/>
  <c r="BL263" i="23"/>
  <c r="BL262" i="23"/>
  <c r="BL261" i="23"/>
  <c r="BL260" i="23"/>
  <c r="BL259" i="23"/>
  <c r="BL258" i="23"/>
  <c r="BL257" i="23"/>
  <c r="BL256" i="23"/>
  <c r="BL255" i="23"/>
  <c r="BL254" i="23"/>
  <c r="BL253" i="23"/>
  <c r="BL252" i="23"/>
  <c r="BL251" i="23"/>
  <c r="BL250" i="23"/>
  <c r="BL249" i="23"/>
  <c r="BL248" i="23"/>
  <c r="BL247" i="23"/>
  <c r="BL246" i="23"/>
  <c r="BL245" i="23"/>
  <c r="BL244" i="23"/>
  <c r="BL243" i="23"/>
  <c r="BL242" i="23"/>
  <c r="BL241" i="23"/>
  <c r="BL240" i="23"/>
  <c r="BL239" i="23"/>
  <c r="BL238" i="23"/>
  <c r="BL237" i="23"/>
  <c r="BL236" i="23"/>
  <c r="BL235" i="23"/>
  <c r="BL234" i="23"/>
  <c r="BL233" i="23"/>
  <c r="BL232" i="23"/>
  <c r="BL231" i="23"/>
  <c r="BL230" i="23"/>
  <c r="BL229" i="23"/>
  <c r="BL228" i="23"/>
  <c r="BL227" i="23"/>
  <c r="BL226" i="23"/>
  <c r="BL225" i="23"/>
  <c r="BL224" i="23"/>
  <c r="BL223" i="23"/>
  <c r="BL222" i="23"/>
  <c r="BL221" i="23"/>
  <c r="BL220" i="23"/>
  <c r="BL219" i="23"/>
  <c r="BL218" i="23"/>
  <c r="BL217" i="23"/>
  <c r="BL216" i="23"/>
  <c r="BL215" i="23"/>
  <c r="BL214" i="23"/>
  <c r="BL213" i="23"/>
  <c r="BL212" i="23"/>
  <c r="BL211" i="23"/>
  <c r="BL210" i="23"/>
  <c r="BL209" i="23"/>
  <c r="BL208" i="23"/>
  <c r="BL207" i="23"/>
  <c r="BL206" i="23"/>
  <c r="BL205" i="23"/>
  <c r="BL204" i="23"/>
  <c r="BL203" i="23"/>
  <c r="BL202" i="23"/>
  <c r="BL201" i="23"/>
  <c r="BL200" i="23"/>
  <c r="BL199" i="23"/>
  <c r="BL198" i="23"/>
  <c r="BL197" i="23"/>
  <c r="BL196" i="23"/>
  <c r="BL195" i="23"/>
  <c r="BL194" i="23"/>
  <c r="BL193" i="23"/>
  <c r="BL192" i="23"/>
  <c r="BL191" i="23"/>
  <c r="BL190" i="23"/>
  <c r="BL189" i="23"/>
  <c r="BL188" i="23"/>
  <c r="BL187" i="23"/>
  <c r="BL186" i="23"/>
  <c r="BL185" i="23"/>
  <c r="BL184" i="23"/>
  <c r="BL183" i="23"/>
  <c r="BL182" i="23"/>
  <c r="BL181" i="23"/>
  <c r="BL180" i="23"/>
  <c r="BL179" i="23"/>
  <c r="BL178" i="23"/>
  <c r="BL177" i="23"/>
  <c r="BL176" i="23"/>
  <c r="BL175" i="23"/>
  <c r="BL174" i="23"/>
  <c r="BL173" i="23"/>
  <c r="BL172" i="23"/>
  <c r="BL171" i="23"/>
  <c r="BL170" i="23"/>
  <c r="BL169" i="23"/>
  <c r="BL168" i="23"/>
  <c r="BL167" i="23"/>
  <c r="BL166" i="23"/>
  <c r="BL165" i="23"/>
  <c r="BL164" i="23"/>
  <c r="BL163" i="23"/>
  <c r="BL162" i="23"/>
  <c r="BL161" i="23"/>
  <c r="BL160" i="23"/>
  <c r="BL159" i="23"/>
  <c r="BL158" i="23"/>
  <c r="BL157" i="23"/>
  <c r="BL156" i="23"/>
  <c r="BL155" i="23"/>
  <c r="BL154" i="23"/>
  <c r="BL153" i="23"/>
  <c r="BL152" i="23"/>
  <c r="BL151" i="23"/>
  <c r="BL150" i="23"/>
  <c r="BL149" i="23"/>
  <c r="BL148" i="23"/>
  <c r="BL147" i="23"/>
  <c r="BL146" i="23"/>
  <c r="BL145" i="23"/>
  <c r="BL144" i="23"/>
  <c r="BL143" i="23"/>
  <c r="BL142" i="23"/>
  <c r="BL141" i="23"/>
  <c r="BL140" i="23"/>
  <c r="BL139" i="23"/>
  <c r="BL138" i="23"/>
  <c r="BL137" i="23"/>
  <c r="BL136" i="23"/>
  <c r="BL135" i="23"/>
  <c r="BL134" i="23"/>
  <c r="BL133" i="23"/>
  <c r="BL132" i="23"/>
  <c r="BL131" i="23"/>
  <c r="BL130" i="23"/>
  <c r="BL129" i="23"/>
  <c r="BL128" i="23"/>
  <c r="BL127" i="23"/>
  <c r="BL126" i="23"/>
  <c r="BL125" i="23"/>
  <c r="BL124" i="23"/>
  <c r="BL123" i="23"/>
  <c r="BL122" i="23"/>
  <c r="BL121" i="23"/>
  <c r="BL120" i="23"/>
  <c r="BL119" i="23"/>
  <c r="BL118" i="23"/>
  <c r="BL117" i="23"/>
  <c r="BL116" i="23"/>
  <c r="BL115" i="23"/>
  <c r="BL114" i="23"/>
  <c r="BL113" i="23"/>
  <c r="BL112" i="23"/>
  <c r="BL111" i="23"/>
  <c r="BL110" i="23"/>
  <c r="BL109" i="23"/>
  <c r="BL108" i="23"/>
  <c r="BL107" i="23"/>
  <c r="BL106" i="23"/>
  <c r="BL105" i="23"/>
  <c r="BL104" i="23"/>
  <c r="BL103" i="23"/>
  <c r="BL102" i="23"/>
  <c r="BL101" i="23"/>
  <c r="BL100" i="23"/>
  <c r="BL99" i="23"/>
  <c r="BL98" i="23"/>
  <c r="BL97" i="23"/>
  <c r="BL96" i="23"/>
  <c r="BL95" i="23"/>
  <c r="BL94" i="23"/>
  <c r="BL93" i="23"/>
  <c r="BL92" i="23"/>
  <c r="BL91" i="23"/>
  <c r="BL90" i="23"/>
  <c r="BL89" i="23"/>
  <c r="BL88" i="23"/>
  <c r="BL87" i="23"/>
  <c r="BL86" i="23"/>
  <c r="BL85" i="23"/>
  <c r="BL84" i="23"/>
  <c r="BL83" i="23"/>
  <c r="BL82" i="23"/>
  <c r="BL81" i="23"/>
  <c r="BL80" i="23"/>
  <c r="BL79" i="23"/>
  <c r="BL78" i="23"/>
  <c r="BL77" i="23"/>
  <c r="BL76" i="23"/>
  <c r="BL75" i="23"/>
  <c r="BL74" i="23"/>
  <c r="BL73" i="23"/>
  <c r="BL72" i="23"/>
  <c r="BL71" i="23"/>
  <c r="BL70" i="23"/>
  <c r="BL69" i="23"/>
  <c r="BL68" i="23"/>
  <c r="BL67" i="23"/>
  <c r="BL66" i="23"/>
  <c r="BL65" i="23"/>
  <c r="BL64" i="23"/>
  <c r="BL63" i="23"/>
  <c r="BL62" i="23"/>
  <c r="BL61" i="23"/>
  <c r="BL60" i="23"/>
  <c r="BL59" i="23"/>
  <c r="BL58" i="23"/>
  <c r="BL57" i="23"/>
  <c r="BL56" i="23"/>
  <c r="BL55" i="23"/>
  <c r="BL54" i="23"/>
  <c r="BL53" i="23"/>
  <c r="BL52" i="23"/>
  <c r="BL51" i="23"/>
  <c r="BL50" i="23"/>
  <c r="BL49" i="23"/>
  <c r="BL48" i="23"/>
  <c r="BL47" i="23"/>
  <c r="BL46" i="23"/>
  <c r="BL45" i="23"/>
  <c r="BL44" i="23"/>
  <c r="BL43" i="23"/>
  <c r="BL42" i="23"/>
  <c r="BL41" i="23"/>
  <c r="BL40" i="23"/>
  <c r="BL39" i="23"/>
  <c r="BL38" i="23"/>
  <c r="BL37" i="23"/>
  <c r="BL36" i="23"/>
  <c r="BL35" i="23"/>
  <c r="BL34" i="23"/>
  <c r="BL33" i="23"/>
  <c r="BL32" i="23"/>
  <c r="BL31" i="23"/>
  <c r="BL30" i="23"/>
  <c r="BL29" i="23"/>
  <c r="BL28" i="23"/>
  <c r="BL27" i="23"/>
  <c r="BL26" i="23"/>
  <c r="BL25" i="23"/>
  <c r="BL24" i="23"/>
  <c r="BL23" i="23"/>
  <c r="BL22" i="23"/>
  <c r="BL21" i="23"/>
  <c r="BL20" i="23"/>
  <c r="BL19" i="23"/>
  <c r="BL18" i="23"/>
  <c r="BL17" i="23"/>
  <c r="BL16" i="23"/>
  <c r="BL15" i="23"/>
  <c r="BL14" i="23"/>
  <c r="BL13" i="23"/>
  <c r="BL12" i="23"/>
  <c r="BL11" i="23"/>
  <c r="BL10" i="23"/>
  <c r="BL8" i="23"/>
  <c r="BL7" i="23"/>
  <c r="BL6" i="23"/>
  <c r="BL5" i="23"/>
  <c r="BL4" i="23"/>
  <c r="BD369" i="23"/>
  <c r="BD368" i="23"/>
  <c r="BD367" i="23"/>
  <c r="BD366" i="23"/>
  <c r="BD365" i="23"/>
  <c r="BD364" i="23"/>
  <c r="BD363" i="23"/>
  <c r="BD362" i="23"/>
  <c r="BD361" i="23"/>
  <c r="BD360" i="23"/>
  <c r="BD359" i="23"/>
  <c r="BD358" i="23"/>
  <c r="BD357" i="23"/>
  <c r="BD356" i="23"/>
  <c r="BD355" i="23"/>
  <c r="BD354" i="23"/>
  <c r="BD353" i="23"/>
  <c r="BD352" i="23"/>
  <c r="BD351" i="23"/>
  <c r="BD350" i="23"/>
  <c r="BD349" i="23"/>
  <c r="BD348" i="23"/>
  <c r="BD347" i="23"/>
  <c r="BD346" i="23"/>
  <c r="BD345" i="23"/>
  <c r="BD344" i="23"/>
  <c r="BD343" i="23"/>
  <c r="BD342" i="23"/>
  <c r="BD341" i="23"/>
  <c r="BD340" i="23"/>
  <c r="BD339" i="23"/>
  <c r="BD338" i="23"/>
  <c r="BD337" i="23"/>
  <c r="BD336" i="23"/>
  <c r="BD335" i="23"/>
  <c r="BD334" i="23"/>
  <c r="BD333" i="23"/>
  <c r="BD332" i="23"/>
  <c r="BD331" i="23"/>
  <c r="BD330" i="23"/>
  <c r="BD329" i="23"/>
  <c r="BD328" i="23"/>
  <c r="BD327" i="23"/>
  <c r="BD326" i="23"/>
  <c r="BD325" i="23"/>
  <c r="BD324" i="23"/>
  <c r="BD323" i="23"/>
  <c r="BD322" i="23"/>
  <c r="BD321" i="23"/>
  <c r="BD303" i="23"/>
  <c r="BD302" i="23"/>
  <c r="BD301" i="23"/>
  <c r="BD300" i="23"/>
  <c r="BD299" i="23"/>
  <c r="BD298" i="23"/>
  <c r="BD297" i="23"/>
  <c r="BD296" i="23"/>
  <c r="BD295" i="23"/>
  <c r="BD294" i="23"/>
  <c r="BD293" i="23"/>
  <c r="BD292" i="23"/>
  <c r="BD291" i="23"/>
  <c r="BD290" i="23"/>
  <c r="BD289" i="23"/>
  <c r="BD288" i="23"/>
  <c r="BD287" i="23"/>
  <c r="BD286" i="23"/>
  <c r="BD285" i="23"/>
  <c r="BD284" i="23"/>
  <c r="BD283" i="23"/>
  <c r="BD282" i="23"/>
  <c r="BD281" i="23"/>
  <c r="BD280" i="23"/>
  <c r="BD279" i="23"/>
  <c r="BD278" i="23"/>
  <c r="BD277" i="23"/>
  <c r="BD276" i="23"/>
  <c r="BD275" i="23"/>
  <c r="BD274" i="23"/>
  <c r="BD273" i="23"/>
  <c r="BD272" i="23"/>
  <c r="BD271" i="23"/>
  <c r="BD270" i="23"/>
  <c r="BD269" i="23"/>
  <c r="BD268" i="23"/>
  <c r="BD267" i="23"/>
  <c r="BD266" i="23"/>
  <c r="BD265" i="23"/>
  <c r="BD264" i="23"/>
  <c r="BD263" i="23"/>
  <c r="BD262" i="23"/>
  <c r="BD261" i="23"/>
  <c r="BD260" i="23"/>
  <c r="BD259" i="23"/>
  <c r="BD258" i="23"/>
  <c r="BD257" i="23"/>
  <c r="BD256" i="23"/>
  <c r="BD255" i="23"/>
  <c r="BD254" i="23"/>
  <c r="BD253" i="23"/>
  <c r="BD252" i="23"/>
  <c r="BD251" i="23"/>
  <c r="BD250" i="23"/>
  <c r="BD249" i="23"/>
  <c r="BD248" i="23"/>
  <c r="BD247" i="23"/>
  <c r="BD246" i="23"/>
  <c r="BD245" i="23"/>
  <c r="BD244" i="23"/>
  <c r="BD243" i="23"/>
  <c r="BD242" i="23"/>
  <c r="BD241" i="23"/>
  <c r="BD240" i="23"/>
  <c r="BD239" i="23"/>
  <c r="BD238" i="23"/>
  <c r="BD237" i="23"/>
  <c r="BD236" i="23"/>
  <c r="BD235" i="23"/>
  <c r="BD234" i="23"/>
  <c r="BD233" i="23"/>
  <c r="BD232" i="23"/>
  <c r="BD231" i="23"/>
  <c r="BD230" i="23"/>
  <c r="BD229" i="23"/>
  <c r="BD228" i="23"/>
  <c r="BD227" i="23"/>
  <c r="BD226" i="23"/>
  <c r="BD225" i="23"/>
  <c r="BD224" i="23"/>
  <c r="BD223" i="23"/>
  <c r="BD222" i="23"/>
  <c r="BD221" i="23"/>
  <c r="BD220" i="23"/>
  <c r="BD219" i="23"/>
  <c r="BD218" i="23"/>
  <c r="BD217" i="23"/>
  <c r="BD216" i="23"/>
  <c r="BD215" i="23"/>
  <c r="BD214" i="23"/>
  <c r="BD213" i="23"/>
  <c r="BD212" i="23"/>
  <c r="BD211" i="23"/>
  <c r="BD210" i="23"/>
  <c r="BD209" i="23"/>
  <c r="BD208" i="23"/>
  <c r="BD207" i="23"/>
  <c r="BD206" i="23"/>
  <c r="BD205" i="23"/>
  <c r="BD204" i="23"/>
  <c r="BD203" i="23"/>
  <c r="BD202" i="23"/>
  <c r="BD201" i="23"/>
  <c r="BD200" i="23"/>
  <c r="BD199" i="23"/>
  <c r="BD198" i="23"/>
  <c r="BD197" i="23"/>
  <c r="BD196" i="23"/>
  <c r="BD195" i="23"/>
  <c r="BD194" i="23"/>
  <c r="BD193" i="23"/>
  <c r="BD192" i="23"/>
  <c r="BD191" i="23"/>
  <c r="BD190" i="23"/>
  <c r="BD189" i="23"/>
  <c r="BD188" i="23"/>
  <c r="BD187" i="23"/>
  <c r="BD186" i="23"/>
  <c r="BD185" i="23"/>
  <c r="BD184" i="23"/>
  <c r="BD183" i="23"/>
  <c r="BD182" i="23"/>
  <c r="BD181" i="23"/>
  <c r="BD180" i="23"/>
  <c r="BD179" i="23"/>
  <c r="BD178" i="23"/>
  <c r="BD177" i="23"/>
  <c r="BD176" i="23"/>
  <c r="BD175" i="23"/>
  <c r="BD174" i="23"/>
  <c r="BD173" i="23"/>
  <c r="BD172" i="23"/>
  <c r="BD171" i="23"/>
  <c r="BD170" i="23"/>
  <c r="BD169" i="23"/>
  <c r="BD168" i="23"/>
  <c r="BD167" i="23"/>
  <c r="BD166" i="23"/>
  <c r="BD165" i="23"/>
  <c r="BD164" i="23"/>
  <c r="BD163" i="23"/>
  <c r="BD162" i="23"/>
  <c r="BD161" i="23"/>
  <c r="BD160" i="23"/>
  <c r="BD159" i="23"/>
  <c r="BD158" i="23"/>
  <c r="BD157" i="23"/>
  <c r="BD156" i="23"/>
  <c r="BD155" i="23"/>
  <c r="BD154" i="23"/>
  <c r="BD153" i="23"/>
  <c r="BD152" i="23"/>
  <c r="BD151" i="23"/>
  <c r="BD150" i="23"/>
  <c r="BD149" i="23"/>
  <c r="BD148" i="23"/>
  <c r="BD147" i="23"/>
  <c r="BD146" i="23"/>
  <c r="BD145" i="23"/>
  <c r="BD144" i="23"/>
  <c r="BD143" i="23"/>
  <c r="BD142" i="23"/>
  <c r="BD141" i="23"/>
  <c r="BD140" i="23"/>
  <c r="BD139" i="23"/>
  <c r="BD138" i="23"/>
  <c r="BD137" i="23"/>
  <c r="BD136" i="23"/>
  <c r="BD135" i="23"/>
  <c r="BD134" i="23"/>
  <c r="BD133" i="23"/>
  <c r="BD132" i="23"/>
  <c r="BD131" i="23"/>
  <c r="BD130" i="23"/>
  <c r="BD129" i="23"/>
  <c r="BD128" i="23"/>
  <c r="BD127" i="23"/>
  <c r="BD126" i="23"/>
  <c r="BD125" i="23"/>
  <c r="BD124" i="23"/>
  <c r="BD123" i="23"/>
  <c r="BD122" i="23"/>
  <c r="BD121" i="23"/>
  <c r="BD120" i="23"/>
  <c r="BD119" i="23"/>
  <c r="BD118" i="23"/>
  <c r="BD117" i="23"/>
  <c r="BD116" i="23"/>
  <c r="BD115" i="23"/>
  <c r="BD114" i="23"/>
  <c r="BD113" i="23"/>
  <c r="BD112" i="23"/>
  <c r="BD111" i="23"/>
  <c r="BD110" i="23"/>
  <c r="BD109" i="23"/>
  <c r="BD108" i="23"/>
  <c r="BD107" i="23"/>
  <c r="BD106" i="23"/>
  <c r="BD105" i="23"/>
  <c r="BD104" i="23"/>
  <c r="BD103" i="23"/>
  <c r="BD102" i="23"/>
  <c r="BD101" i="23"/>
  <c r="BD100" i="23"/>
  <c r="BD99" i="23"/>
  <c r="BD98" i="23"/>
  <c r="BD97" i="23"/>
  <c r="BD96" i="23"/>
  <c r="BD95" i="23"/>
  <c r="BD94" i="23"/>
  <c r="BD93" i="23"/>
  <c r="BD92" i="23"/>
  <c r="BD91" i="23"/>
  <c r="BD90" i="23"/>
  <c r="BD89" i="23"/>
  <c r="BD88" i="23"/>
  <c r="BD87" i="23"/>
  <c r="BD86" i="23"/>
  <c r="BD85" i="23"/>
  <c r="BD84" i="23"/>
  <c r="BD83" i="23"/>
  <c r="BD82" i="23"/>
  <c r="BD81" i="23"/>
  <c r="BD80" i="23"/>
  <c r="BD79" i="23"/>
  <c r="BD78" i="23"/>
  <c r="BD77" i="23"/>
  <c r="BD76" i="23"/>
  <c r="BD75" i="23"/>
  <c r="BD74" i="23"/>
  <c r="BD73" i="23"/>
  <c r="BD72" i="23"/>
  <c r="BD71" i="23"/>
  <c r="BD70" i="23"/>
  <c r="BD69" i="23"/>
  <c r="BD68" i="23"/>
  <c r="BD67" i="23"/>
  <c r="BD66" i="23"/>
  <c r="BD65" i="23"/>
  <c r="BD64" i="23"/>
  <c r="BD63" i="23"/>
  <c r="BD62" i="23"/>
  <c r="BD61" i="23"/>
  <c r="BD60" i="23"/>
  <c r="BD59" i="23"/>
  <c r="BD58" i="23"/>
  <c r="BD57" i="23"/>
  <c r="BD56" i="23"/>
  <c r="BD55" i="23"/>
  <c r="BD54" i="23"/>
  <c r="BD53" i="23"/>
  <c r="BD52" i="23"/>
  <c r="BD51" i="23"/>
  <c r="BD50" i="23"/>
  <c r="BD49" i="23"/>
  <c r="BD48" i="23"/>
  <c r="BD47" i="23"/>
  <c r="BD46" i="23"/>
  <c r="BD45" i="23"/>
  <c r="BD44" i="23"/>
  <c r="BD43" i="23"/>
  <c r="BD42" i="23"/>
  <c r="BD41" i="23"/>
  <c r="BD40" i="23"/>
  <c r="BD39" i="23"/>
  <c r="BD38" i="23"/>
  <c r="BD37" i="23"/>
  <c r="BD36" i="23"/>
  <c r="BD35" i="23"/>
  <c r="BD34" i="23"/>
  <c r="BD33" i="23"/>
  <c r="BD32" i="23"/>
  <c r="BD31" i="23"/>
  <c r="BD30" i="23"/>
  <c r="BD29" i="23"/>
  <c r="BD28" i="23"/>
  <c r="BD27" i="23"/>
  <c r="BD26" i="23"/>
  <c r="BD25" i="23"/>
  <c r="BD24" i="23"/>
  <c r="BD23" i="23"/>
  <c r="BD22" i="23"/>
  <c r="BD21" i="23"/>
  <c r="BD20" i="23"/>
  <c r="BD19" i="23"/>
  <c r="BD18" i="23"/>
  <c r="BD17" i="23"/>
  <c r="BD16" i="23"/>
  <c r="BD15" i="23"/>
  <c r="BD14" i="23"/>
  <c r="BD13" i="23"/>
  <c r="BD12" i="23"/>
  <c r="BD11" i="23"/>
  <c r="BD10" i="23"/>
  <c r="BD8" i="23"/>
  <c r="BD7" i="23"/>
  <c r="BD6" i="23"/>
  <c r="BD5" i="23"/>
  <c r="BD4" i="23"/>
  <c r="AV369" i="23"/>
  <c r="AV368" i="23"/>
  <c r="AV367" i="23"/>
  <c r="AV366" i="23"/>
  <c r="AV365" i="23"/>
  <c r="AV364" i="23"/>
  <c r="AV363" i="23"/>
  <c r="AV362" i="23"/>
  <c r="AV361" i="23"/>
  <c r="AV360" i="23"/>
  <c r="AV359" i="23"/>
  <c r="AV358" i="23"/>
  <c r="AV357" i="23"/>
  <c r="AV356" i="23"/>
  <c r="AV355" i="23"/>
  <c r="AV354" i="23"/>
  <c r="AV353" i="23"/>
  <c r="AV352" i="23"/>
  <c r="AV351" i="23"/>
  <c r="AV350" i="23"/>
  <c r="AV349" i="23"/>
  <c r="AV348" i="23"/>
  <c r="AV347" i="23"/>
  <c r="AV346" i="23"/>
  <c r="AV345" i="23"/>
  <c r="AV344" i="23"/>
  <c r="AV343" i="23"/>
  <c r="AV342" i="23"/>
  <c r="AV341" i="23"/>
  <c r="AV340" i="23"/>
  <c r="AV339" i="23"/>
  <c r="AV338" i="23"/>
  <c r="AV337" i="23"/>
  <c r="AV336" i="23"/>
  <c r="AV335" i="23"/>
  <c r="AV334" i="23"/>
  <c r="AV333" i="23"/>
  <c r="AV332" i="23"/>
  <c r="AV331" i="23"/>
  <c r="AV330" i="23"/>
  <c r="AV329" i="23"/>
  <c r="AV328" i="23"/>
  <c r="AV327" i="23"/>
  <c r="AV326" i="23"/>
  <c r="AV325" i="23"/>
  <c r="AV324" i="23"/>
  <c r="AV323" i="23"/>
  <c r="AV322" i="23"/>
  <c r="AV321" i="23"/>
  <c r="AV303" i="23"/>
  <c r="AV302" i="23"/>
  <c r="AV301" i="23"/>
  <c r="AV300" i="23"/>
  <c r="AV299" i="23"/>
  <c r="AV298" i="23"/>
  <c r="AV297" i="23"/>
  <c r="AV296" i="23"/>
  <c r="AV295" i="23"/>
  <c r="AV294" i="23"/>
  <c r="AV293" i="23"/>
  <c r="AV292" i="23"/>
  <c r="AV291" i="23"/>
  <c r="AV290" i="23"/>
  <c r="AV289" i="23"/>
  <c r="AV288" i="23"/>
  <c r="AV287" i="23"/>
  <c r="AV286" i="23"/>
  <c r="AV285" i="23"/>
  <c r="AV284" i="23"/>
  <c r="AV283" i="23"/>
  <c r="AV282" i="23"/>
  <c r="AV281" i="23"/>
  <c r="AV280" i="23"/>
  <c r="AV279" i="23"/>
  <c r="AV278" i="23"/>
  <c r="AV277" i="23"/>
  <c r="AV276" i="23"/>
  <c r="AV275" i="23"/>
  <c r="AV274" i="23"/>
  <c r="AV273" i="23"/>
  <c r="AV272" i="23"/>
  <c r="AV271" i="23"/>
  <c r="AV270" i="23"/>
  <c r="AV269" i="23"/>
  <c r="AV268" i="23"/>
  <c r="AV267" i="23"/>
  <c r="AV266" i="23"/>
  <c r="AV265" i="23"/>
  <c r="AV264" i="23"/>
  <c r="AV263" i="23"/>
  <c r="AV262" i="23"/>
  <c r="AV261" i="23"/>
  <c r="AV260" i="23"/>
  <c r="AV259" i="23"/>
  <c r="AV258" i="23"/>
  <c r="AV257" i="23"/>
  <c r="AV256" i="23"/>
  <c r="AV255" i="23"/>
  <c r="AV254" i="23"/>
  <c r="AV253" i="23"/>
  <c r="AV252" i="23"/>
  <c r="AV251" i="23"/>
  <c r="AV250" i="23"/>
  <c r="AV249" i="23"/>
  <c r="AV248" i="23"/>
  <c r="AV247" i="23"/>
  <c r="AV246" i="23"/>
  <c r="AV245" i="23"/>
  <c r="AV244" i="23"/>
  <c r="AV243" i="23"/>
  <c r="AV242" i="23"/>
  <c r="AV241" i="23"/>
  <c r="AV240" i="23"/>
  <c r="AV239" i="23"/>
  <c r="AV238" i="23"/>
  <c r="AV237" i="23"/>
  <c r="AV236" i="23"/>
  <c r="AV235" i="23"/>
  <c r="AV234" i="23"/>
  <c r="AV233" i="23"/>
  <c r="AV232" i="23"/>
  <c r="AV231" i="23"/>
  <c r="AV230" i="23"/>
  <c r="AV229" i="23"/>
  <c r="AV228" i="23"/>
  <c r="AV227" i="23"/>
  <c r="AV226" i="23"/>
  <c r="AV225" i="23"/>
  <c r="AV224" i="23"/>
  <c r="AV223" i="23"/>
  <c r="AV222" i="23"/>
  <c r="AV221" i="23"/>
  <c r="AV220" i="23"/>
  <c r="AV219" i="23"/>
  <c r="AV218" i="23"/>
  <c r="AV217" i="23"/>
  <c r="AV216" i="23"/>
  <c r="AV215" i="23"/>
  <c r="AV214" i="23"/>
  <c r="AV213" i="23"/>
  <c r="AV212" i="23"/>
  <c r="AV211" i="23"/>
  <c r="AV210" i="23"/>
  <c r="AV209" i="23"/>
  <c r="AV208" i="23"/>
  <c r="AV207" i="23"/>
  <c r="AV206" i="23"/>
  <c r="AV205" i="23"/>
  <c r="AV204" i="23"/>
  <c r="AV203" i="23"/>
  <c r="AV202" i="23"/>
  <c r="AV201" i="23"/>
  <c r="AV200" i="23"/>
  <c r="AV199" i="23"/>
  <c r="AV198" i="23"/>
  <c r="AV197" i="23"/>
  <c r="AV196" i="23"/>
  <c r="AV195" i="23"/>
  <c r="AV194" i="23"/>
  <c r="AV193" i="23"/>
  <c r="AV192" i="23"/>
  <c r="AV191" i="23"/>
  <c r="AV190" i="23"/>
  <c r="AV189" i="23"/>
  <c r="AV188" i="23"/>
  <c r="AV187" i="23"/>
  <c r="AV186" i="23"/>
  <c r="AV185" i="23"/>
  <c r="AV184" i="23"/>
  <c r="AV183" i="23"/>
  <c r="AV182" i="23"/>
  <c r="AV181" i="23"/>
  <c r="AV180" i="23"/>
  <c r="AV179" i="23"/>
  <c r="AV178" i="23"/>
  <c r="AV177" i="23"/>
  <c r="AV176" i="23"/>
  <c r="AV175" i="23"/>
  <c r="AV174" i="23"/>
  <c r="AV173" i="23"/>
  <c r="AV172" i="23"/>
  <c r="AV171" i="23"/>
  <c r="AV170" i="23"/>
  <c r="AV169" i="23"/>
  <c r="AV168" i="23"/>
  <c r="AV167" i="23"/>
  <c r="AV166" i="23"/>
  <c r="AV165" i="23"/>
  <c r="AV164" i="23"/>
  <c r="AV163" i="23"/>
  <c r="AV162" i="23"/>
  <c r="AV161" i="23"/>
  <c r="AV160" i="23"/>
  <c r="AV159" i="23"/>
  <c r="AV158" i="23"/>
  <c r="AV157" i="23"/>
  <c r="AV156" i="23"/>
  <c r="AV155" i="23"/>
  <c r="AV154" i="23"/>
  <c r="AV153" i="23"/>
  <c r="AV152" i="23"/>
  <c r="AV151" i="23"/>
  <c r="AV150" i="23"/>
  <c r="AV149" i="23"/>
  <c r="AV148" i="23"/>
  <c r="AV147" i="23"/>
  <c r="AV146" i="23"/>
  <c r="AV145" i="23"/>
  <c r="AV144" i="23"/>
  <c r="AV143" i="23"/>
  <c r="AV142" i="23"/>
  <c r="AV141" i="23"/>
  <c r="AV140" i="23"/>
  <c r="AV139" i="23"/>
  <c r="AV138" i="23"/>
  <c r="AV137" i="23"/>
  <c r="AV136" i="23"/>
  <c r="AV135" i="23"/>
  <c r="AV134" i="23"/>
  <c r="AV133" i="23"/>
  <c r="AV132" i="23"/>
  <c r="AV131" i="23"/>
  <c r="AV130" i="23"/>
  <c r="AV129" i="23"/>
  <c r="AV128" i="23"/>
  <c r="AV127" i="23"/>
  <c r="AV126" i="23"/>
  <c r="AV125" i="23"/>
  <c r="AV124" i="23"/>
  <c r="AV123" i="23"/>
  <c r="AV122" i="23"/>
  <c r="AV121" i="23"/>
  <c r="AV120" i="23"/>
  <c r="AV119" i="23"/>
  <c r="AV118" i="23"/>
  <c r="AV117" i="23"/>
  <c r="AV116" i="23"/>
  <c r="AV115" i="23"/>
  <c r="AV114" i="23"/>
  <c r="AV113" i="23"/>
  <c r="AV112" i="23"/>
  <c r="AV111" i="23"/>
  <c r="AV110" i="23"/>
  <c r="AV109" i="23"/>
  <c r="AV108" i="23"/>
  <c r="AV107" i="23"/>
  <c r="AV106" i="23"/>
  <c r="AV105" i="23"/>
  <c r="AV104" i="23"/>
  <c r="AV103" i="23"/>
  <c r="AV102" i="23"/>
  <c r="AV101" i="23"/>
  <c r="AV100" i="23"/>
  <c r="AV99" i="23"/>
  <c r="AV98" i="23"/>
  <c r="AV97" i="23"/>
  <c r="AV96" i="23"/>
  <c r="AV95" i="23"/>
  <c r="AV94" i="23"/>
  <c r="AV93" i="23"/>
  <c r="AV92" i="23"/>
  <c r="AV91" i="23"/>
  <c r="AV90" i="23"/>
  <c r="AV89" i="23"/>
  <c r="AV88" i="23"/>
  <c r="AV87" i="23"/>
  <c r="AV86" i="23"/>
  <c r="AV85" i="23"/>
  <c r="AV84" i="23"/>
  <c r="AV83" i="23"/>
  <c r="AV82" i="23"/>
  <c r="AV81" i="23"/>
  <c r="AV80" i="23"/>
  <c r="AV79" i="23"/>
  <c r="AV78" i="23"/>
  <c r="AV77" i="23"/>
  <c r="AV76" i="23"/>
  <c r="AV75" i="23"/>
  <c r="AV74" i="23"/>
  <c r="AV73" i="23"/>
  <c r="AV72" i="23"/>
  <c r="AV71" i="23"/>
  <c r="AV70" i="23"/>
  <c r="AV69" i="23"/>
  <c r="AV68" i="23"/>
  <c r="AV67" i="23"/>
  <c r="AV66" i="23"/>
  <c r="AV65" i="23"/>
  <c r="AV64" i="23"/>
  <c r="AV63" i="23"/>
  <c r="AV62" i="23"/>
  <c r="AV61" i="23"/>
  <c r="AV60" i="23"/>
  <c r="AV59" i="23"/>
  <c r="AV58" i="23"/>
  <c r="AV57" i="23"/>
  <c r="AV56" i="23"/>
  <c r="AV55" i="23"/>
  <c r="AV54" i="23"/>
  <c r="AV53" i="23"/>
  <c r="AV52" i="23"/>
  <c r="AV51" i="23"/>
  <c r="AV50" i="23"/>
  <c r="AV49" i="23"/>
  <c r="AV48" i="23"/>
  <c r="AV47" i="23"/>
  <c r="AV46" i="23"/>
  <c r="AV45" i="23"/>
  <c r="AV44" i="23"/>
  <c r="AV43" i="23"/>
  <c r="AV42" i="23"/>
  <c r="AV41" i="23"/>
  <c r="AV40" i="23"/>
  <c r="AV39" i="23"/>
  <c r="AV38" i="23"/>
  <c r="AV37" i="23"/>
  <c r="AV36" i="23"/>
  <c r="AV35" i="23"/>
  <c r="AV34" i="23"/>
  <c r="AV33" i="23"/>
  <c r="AV32" i="23"/>
  <c r="AV31" i="23"/>
  <c r="AV30" i="23"/>
  <c r="AV29" i="23"/>
  <c r="AV28" i="23"/>
  <c r="AV27" i="23"/>
  <c r="AV26" i="23"/>
  <c r="AV25" i="23"/>
  <c r="AV24" i="23"/>
  <c r="AV23" i="23"/>
  <c r="AV22" i="23"/>
  <c r="AV21" i="23"/>
  <c r="AV20" i="23"/>
  <c r="AV19" i="23"/>
  <c r="AV18" i="23"/>
  <c r="AV17" i="23"/>
  <c r="AV16" i="23"/>
  <c r="AV15" i="23"/>
  <c r="AV14" i="23"/>
  <c r="AV13" i="23"/>
  <c r="AV12" i="23"/>
  <c r="AV11" i="23"/>
  <c r="AV10" i="23"/>
  <c r="AV8" i="23"/>
  <c r="AV7" i="23"/>
  <c r="AV6" i="23"/>
  <c r="AV5" i="23"/>
  <c r="AV4" i="23"/>
  <c r="H67" i="23"/>
  <c r="H68" i="23"/>
  <c r="H69" i="23"/>
  <c r="H70" i="23"/>
  <c r="H71" i="23"/>
  <c r="Q2" i="21"/>
  <c r="Q10" i="22" s="1"/>
  <c r="Q2" i="22" s="1"/>
  <c r="P2" i="21"/>
  <c r="P10" i="22" s="1"/>
  <c r="P2" i="22" s="1"/>
  <c r="O2" i="21"/>
  <c r="N2" i="21"/>
  <c r="N10" i="22" s="1"/>
  <c r="N2" i="22" s="1"/>
  <c r="L2" i="21"/>
  <c r="L10" i="22" s="1"/>
  <c r="L2" i="22" s="1"/>
  <c r="K2" i="21"/>
  <c r="I2" i="21"/>
  <c r="I13" i="21" s="1"/>
  <c r="E10" i="22"/>
  <c r="C10" i="22"/>
  <c r="C2" i="22" s="1"/>
  <c r="AF369" i="23"/>
  <c r="AF368" i="23"/>
  <c r="AF367" i="23"/>
  <c r="AF366" i="23"/>
  <c r="AF365" i="23"/>
  <c r="AF364" i="23"/>
  <c r="AF363" i="23"/>
  <c r="AF362" i="23"/>
  <c r="AF361" i="23"/>
  <c r="AF360" i="23"/>
  <c r="AF359" i="23"/>
  <c r="AF358" i="23"/>
  <c r="AF357" i="23"/>
  <c r="AF356" i="23"/>
  <c r="AF355" i="23"/>
  <c r="AF354" i="23"/>
  <c r="AF353" i="23"/>
  <c r="AF352" i="23"/>
  <c r="AF351" i="23"/>
  <c r="AF350" i="23"/>
  <c r="AF349" i="23"/>
  <c r="AF348" i="23"/>
  <c r="AF347" i="23"/>
  <c r="AF346" i="23"/>
  <c r="AF345" i="23"/>
  <c r="AF344" i="23"/>
  <c r="AF343" i="23"/>
  <c r="AF342" i="23"/>
  <c r="AF341" i="23"/>
  <c r="AF340" i="23"/>
  <c r="AF339" i="23"/>
  <c r="AF338" i="23"/>
  <c r="AF337" i="23"/>
  <c r="AF336" i="23"/>
  <c r="AF335" i="23"/>
  <c r="AF334" i="23"/>
  <c r="AF333" i="23"/>
  <c r="AF332" i="23"/>
  <c r="AF331" i="23"/>
  <c r="AF330" i="23"/>
  <c r="AF329" i="23"/>
  <c r="AF328" i="23"/>
  <c r="AF327" i="23"/>
  <c r="AF326" i="23"/>
  <c r="AF325" i="23"/>
  <c r="AF324" i="23"/>
  <c r="AF323" i="23"/>
  <c r="AF322" i="23"/>
  <c r="AF321" i="23"/>
  <c r="AF303" i="23"/>
  <c r="AF302" i="23"/>
  <c r="AF301" i="23"/>
  <c r="AF300" i="23"/>
  <c r="AF299" i="23"/>
  <c r="AF298" i="23"/>
  <c r="AF297" i="23"/>
  <c r="AF296" i="23"/>
  <c r="AF295" i="23"/>
  <c r="AF294" i="23"/>
  <c r="AF293" i="23"/>
  <c r="AF292" i="23"/>
  <c r="AF291" i="23"/>
  <c r="AF290" i="23"/>
  <c r="AF289" i="23"/>
  <c r="AF288" i="23"/>
  <c r="AF287" i="23"/>
  <c r="AF286" i="23"/>
  <c r="AF285" i="23"/>
  <c r="AF284" i="23"/>
  <c r="AF283" i="23"/>
  <c r="AF282" i="23"/>
  <c r="AF281" i="23"/>
  <c r="AF280" i="23"/>
  <c r="AF279" i="23"/>
  <c r="AF278" i="23"/>
  <c r="AF277" i="23"/>
  <c r="AF276" i="23"/>
  <c r="AF275" i="23"/>
  <c r="AF274" i="23"/>
  <c r="AF273" i="23"/>
  <c r="AF272" i="23"/>
  <c r="AF271" i="23"/>
  <c r="AF270" i="23"/>
  <c r="AF269" i="23"/>
  <c r="AF268" i="23"/>
  <c r="AF267" i="23"/>
  <c r="AF266" i="23"/>
  <c r="AF265" i="23"/>
  <c r="AF264" i="23"/>
  <c r="AF263" i="23"/>
  <c r="AF262" i="23"/>
  <c r="AF261" i="23"/>
  <c r="AF260" i="23"/>
  <c r="AF259" i="23"/>
  <c r="AF258" i="23"/>
  <c r="AF257" i="23"/>
  <c r="AF256" i="23"/>
  <c r="AF255" i="23"/>
  <c r="AF254" i="23"/>
  <c r="AF253" i="23"/>
  <c r="AF252" i="23"/>
  <c r="AF251" i="23"/>
  <c r="AF250" i="23"/>
  <c r="AF249" i="23"/>
  <c r="AF248" i="23"/>
  <c r="AF247" i="23"/>
  <c r="AF246" i="23"/>
  <c r="AF245" i="23"/>
  <c r="AF244" i="23"/>
  <c r="AF243" i="23"/>
  <c r="AF242" i="23"/>
  <c r="AF241" i="23"/>
  <c r="AF240" i="23"/>
  <c r="AF239" i="23"/>
  <c r="AF238" i="23"/>
  <c r="AF237" i="23"/>
  <c r="AF236" i="23"/>
  <c r="AF235" i="23"/>
  <c r="AF234" i="23"/>
  <c r="AF233" i="23"/>
  <c r="AF232" i="23"/>
  <c r="AF231" i="23"/>
  <c r="AF230" i="23"/>
  <c r="AF229" i="23"/>
  <c r="AF228" i="23"/>
  <c r="AF227" i="23"/>
  <c r="AF226" i="23"/>
  <c r="AF225" i="23"/>
  <c r="AF224" i="23"/>
  <c r="AF223" i="23"/>
  <c r="AF222" i="23"/>
  <c r="AF221" i="23"/>
  <c r="AF220" i="23"/>
  <c r="AF219" i="23"/>
  <c r="AF218" i="23"/>
  <c r="AF217" i="23"/>
  <c r="AF216" i="23"/>
  <c r="AF215" i="23"/>
  <c r="AF214" i="23"/>
  <c r="AF213" i="23"/>
  <c r="AF212" i="23"/>
  <c r="AF211" i="23"/>
  <c r="AF210" i="23"/>
  <c r="AF209" i="23"/>
  <c r="AF208" i="23"/>
  <c r="AF207" i="23"/>
  <c r="AF206" i="23"/>
  <c r="AF205" i="23"/>
  <c r="AF204" i="23"/>
  <c r="AF203" i="23"/>
  <c r="AF202" i="23"/>
  <c r="AF201" i="23"/>
  <c r="AF200" i="23"/>
  <c r="AF199" i="23"/>
  <c r="AF198" i="23"/>
  <c r="AF197" i="23"/>
  <c r="AF196" i="23"/>
  <c r="AF195" i="23"/>
  <c r="AF194" i="23"/>
  <c r="AF193" i="23"/>
  <c r="AF192" i="23"/>
  <c r="AF191" i="23"/>
  <c r="AF190" i="23"/>
  <c r="AF189" i="23"/>
  <c r="AF188" i="23"/>
  <c r="AF187" i="23"/>
  <c r="AF186" i="23"/>
  <c r="AF185" i="23"/>
  <c r="AF184" i="23"/>
  <c r="AF183" i="23"/>
  <c r="AF182" i="23"/>
  <c r="AF181" i="23"/>
  <c r="AF180" i="23"/>
  <c r="AF179" i="23"/>
  <c r="AF178" i="23"/>
  <c r="AF177" i="23"/>
  <c r="AF176" i="23"/>
  <c r="AF175" i="23"/>
  <c r="AF174" i="23"/>
  <c r="AF173" i="23"/>
  <c r="AF172" i="23"/>
  <c r="AF171" i="23"/>
  <c r="AF170" i="23"/>
  <c r="AF169" i="23"/>
  <c r="AF168" i="23"/>
  <c r="AF167" i="23"/>
  <c r="AF166" i="23"/>
  <c r="AF165" i="23"/>
  <c r="AF164" i="23"/>
  <c r="AF163" i="23"/>
  <c r="AF162" i="23"/>
  <c r="AF161" i="23"/>
  <c r="AF160" i="23"/>
  <c r="AF159" i="23"/>
  <c r="AF158" i="23"/>
  <c r="AF157" i="23"/>
  <c r="AF156" i="23"/>
  <c r="AF155" i="23"/>
  <c r="AF154" i="23"/>
  <c r="AF153" i="23"/>
  <c r="AF152" i="23"/>
  <c r="AF151" i="23"/>
  <c r="AF150" i="23"/>
  <c r="AF149" i="23"/>
  <c r="AF148" i="23"/>
  <c r="AF147" i="23"/>
  <c r="AF146" i="23"/>
  <c r="AF145" i="23"/>
  <c r="AF144" i="23"/>
  <c r="AF143" i="23"/>
  <c r="AF142" i="23"/>
  <c r="AF141" i="23"/>
  <c r="AF140" i="23"/>
  <c r="AF139" i="23"/>
  <c r="AF138" i="23"/>
  <c r="AF137" i="23"/>
  <c r="AF136" i="23"/>
  <c r="AF135" i="23"/>
  <c r="AF134" i="23"/>
  <c r="AF133" i="23"/>
  <c r="AF132" i="23"/>
  <c r="AF131" i="23"/>
  <c r="AF130" i="23"/>
  <c r="AF129" i="23"/>
  <c r="AF128" i="23"/>
  <c r="AF127" i="23"/>
  <c r="AF126" i="23"/>
  <c r="AF125" i="23"/>
  <c r="AF124" i="23"/>
  <c r="AF123" i="23"/>
  <c r="AF122" i="23"/>
  <c r="AF121" i="23"/>
  <c r="AF120" i="23"/>
  <c r="AF119" i="23"/>
  <c r="AF118" i="23"/>
  <c r="AF117" i="23"/>
  <c r="AF116" i="23"/>
  <c r="AF115" i="23"/>
  <c r="AF114" i="23"/>
  <c r="AF113" i="23"/>
  <c r="AF112" i="23"/>
  <c r="AF111" i="23"/>
  <c r="AF110" i="23"/>
  <c r="AF109" i="23"/>
  <c r="AF108" i="23"/>
  <c r="AF107" i="23"/>
  <c r="AF106" i="23"/>
  <c r="AF105" i="23"/>
  <c r="AF104" i="23"/>
  <c r="AF103" i="23"/>
  <c r="AF102" i="23"/>
  <c r="AF101" i="23"/>
  <c r="AF100" i="23"/>
  <c r="AF99" i="23"/>
  <c r="AF98" i="23"/>
  <c r="AF97" i="23"/>
  <c r="AF96" i="23"/>
  <c r="AF95" i="23"/>
  <c r="AF94" i="23"/>
  <c r="AF93" i="23"/>
  <c r="AF92" i="23"/>
  <c r="AF91" i="23"/>
  <c r="AF90" i="23"/>
  <c r="AF89" i="23"/>
  <c r="AF88" i="23"/>
  <c r="AF87" i="23"/>
  <c r="AF86" i="23"/>
  <c r="AF85" i="23"/>
  <c r="AF84" i="23"/>
  <c r="AF83" i="23"/>
  <c r="AF82" i="23"/>
  <c r="AF81" i="23"/>
  <c r="AF80" i="23"/>
  <c r="AF79" i="23"/>
  <c r="AF78" i="23"/>
  <c r="AF77" i="23"/>
  <c r="AF76" i="23"/>
  <c r="AF75" i="23"/>
  <c r="AF74" i="23"/>
  <c r="AF73" i="23"/>
  <c r="AF72" i="23"/>
  <c r="AF71" i="23"/>
  <c r="AF70" i="23"/>
  <c r="AF69" i="23"/>
  <c r="AF68" i="23"/>
  <c r="AF67" i="23"/>
  <c r="AF66" i="23"/>
  <c r="AF65" i="23"/>
  <c r="AF64" i="23"/>
  <c r="AF63" i="23"/>
  <c r="AF62" i="23"/>
  <c r="AF61" i="23"/>
  <c r="AF60" i="23"/>
  <c r="AF59" i="23"/>
  <c r="AF58" i="23"/>
  <c r="AF57" i="23"/>
  <c r="AF56" i="23"/>
  <c r="AF55" i="23"/>
  <c r="AF54" i="23"/>
  <c r="AF53" i="23"/>
  <c r="AF52" i="23"/>
  <c r="AF51" i="23"/>
  <c r="AF50" i="23"/>
  <c r="AF49" i="23"/>
  <c r="AF48" i="23"/>
  <c r="AF47" i="23"/>
  <c r="AF46" i="23"/>
  <c r="AF45" i="23"/>
  <c r="AF44" i="23"/>
  <c r="AF43" i="23"/>
  <c r="AF42" i="23"/>
  <c r="AF41" i="23"/>
  <c r="AF40" i="23"/>
  <c r="AF39" i="23"/>
  <c r="AF38" i="23"/>
  <c r="AF37" i="23"/>
  <c r="AF36" i="23"/>
  <c r="AF35" i="23"/>
  <c r="AF34" i="23"/>
  <c r="AF33" i="23"/>
  <c r="AF32" i="23"/>
  <c r="AF31" i="23"/>
  <c r="AF30" i="23"/>
  <c r="AF29" i="23"/>
  <c r="AF28" i="23"/>
  <c r="AF27" i="23"/>
  <c r="AF26" i="23"/>
  <c r="AF25" i="23"/>
  <c r="AF24" i="23"/>
  <c r="AF23" i="23"/>
  <c r="AF22" i="23"/>
  <c r="AF21" i="23"/>
  <c r="AF20" i="23"/>
  <c r="AF19" i="23"/>
  <c r="AF18" i="23"/>
  <c r="AF17" i="23"/>
  <c r="AF16" i="23"/>
  <c r="AF15" i="23"/>
  <c r="AF14" i="23"/>
  <c r="AF13" i="23"/>
  <c r="AF12" i="23"/>
  <c r="AF11" i="23"/>
  <c r="AF10" i="23"/>
  <c r="AF8" i="23"/>
  <c r="AF7" i="23"/>
  <c r="AF6" i="23"/>
  <c r="AF5" i="23"/>
  <c r="AF4" i="23"/>
  <c r="T369" i="23"/>
  <c r="T368" i="23"/>
  <c r="T367" i="23"/>
  <c r="T366" i="23"/>
  <c r="T365" i="23"/>
  <c r="T364" i="23"/>
  <c r="T363" i="23"/>
  <c r="T362" i="23"/>
  <c r="T361" i="23"/>
  <c r="T360" i="23"/>
  <c r="T359" i="23"/>
  <c r="T358" i="23"/>
  <c r="T357" i="23"/>
  <c r="T356" i="23"/>
  <c r="T355" i="23"/>
  <c r="T354" i="23"/>
  <c r="T353" i="23"/>
  <c r="T352" i="23"/>
  <c r="T351" i="23"/>
  <c r="T350" i="23"/>
  <c r="T349" i="23"/>
  <c r="T348" i="23"/>
  <c r="T347" i="23"/>
  <c r="T346" i="23"/>
  <c r="T345" i="23"/>
  <c r="T344" i="23"/>
  <c r="T343" i="23"/>
  <c r="T342" i="23"/>
  <c r="T341" i="23"/>
  <c r="T340" i="23"/>
  <c r="T339" i="23"/>
  <c r="T338" i="23"/>
  <c r="T337" i="23"/>
  <c r="T336" i="23"/>
  <c r="T335" i="23"/>
  <c r="T334" i="23"/>
  <c r="T333" i="23"/>
  <c r="T332" i="23"/>
  <c r="T331" i="23"/>
  <c r="T330" i="23"/>
  <c r="T329" i="23"/>
  <c r="T328" i="23"/>
  <c r="T327" i="23"/>
  <c r="T326" i="23"/>
  <c r="T325" i="23"/>
  <c r="T324" i="23"/>
  <c r="T323" i="23"/>
  <c r="T322" i="23"/>
  <c r="T321" i="23"/>
  <c r="T303" i="23"/>
  <c r="T302" i="23"/>
  <c r="T301" i="23"/>
  <c r="T300" i="23"/>
  <c r="T299" i="23"/>
  <c r="T298" i="23"/>
  <c r="T297" i="23"/>
  <c r="T296" i="23"/>
  <c r="T295" i="23"/>
  <c r="T294" i="23"/>
  <c r="T293" i="23"/>
  <c r="T292" i="23"/>
  <c r="T291" i="23"/>
  <c r="T290" i="23"/>
  <c r="T289" i="23"/>
  <c r="T288" i="23"/>
  <c r="T287" i="23"/>
  <c r="T286" i="23"/>
  <c r="T285" i="23"/>
  <c r="T284" i="23"/>
  <c r="T283" i="23"/>
  <c r="T282" i="23"/>
  <c r="T281" i="23"/>
  <c r="T280" i="23"/>
  <c r="T279" i="23"/>
  <c r="T278" i="23"/>
  <c r="T277" i="23"/>
  <c r="T276" i="23"/>
  <c r="T275" i="23"/>
  <c r="T274" i="23"/>
  <c r="T273" i="23"/>
  <c r="T272" i="23"/>
  <c r="T271" i="23"/>
  <c r="T270" i="23"/>
  <c r="T269" i="23"/>
  <c r="T268" i="23"/>
  <c r="T267" i="23"/>
  <c r="T266" i="23"/>
  <c r="T265" i="23"/>
  <c r="T264" i="23"/>
  <c r="T263" i="23"/>
  <c r="T262" i="23"/>
  <c r="T261" i="23"/>
  <c r="T260" i="23"/>
  <c r="T259" i="23"/>
  <c r="T258" i="23"/>
  <c r="T257" i="23"/>
  <c r="T256" i="23"/>
  <c r="T255" i="23"/>
  <c r="T254" i="23"/>
  <c r="T253" i="23"/>
  <c r="T252" i="23"/>
  <c r="T251" i="23"/>
  <c r="T250" i="23"/>
  <c r="T249" i="23"/>
  <c r="T248" i="23"/>
  <c r="T247" i="23"/>
  <c r="T246" i="23"/>
  <c r="T245" i="23"/>
  <c r="T244" i="23"/>
  <c r="T243" i="23"/>
  <c r="T242" i="23"/>
  <c r="T241" i="23"/>
  <c r="T240" i="23"/>
  <c r="T239" i="23"/>
  <c r="T238" i="23"/>
  <c r="T237" i="23"/>
  <c r="T236" i="23"/>
  <c r="T235" i="23"/>
  <c r="T234" i="23"/>
  <c r="T233" i="23"/>
  <c r="T232" i="23"/>
  <c r="T231" i="23"/>
  <c r="T230" i="23"/>
  <c r="T229" i="23"/>
  <c r="T228" i="23"/>
  <c r="T227" i="23"/>
  <c r="T226" i="23"/>
  <c r="T225" i="23"/>
  <c r="T224" i="23"/>
  <c r="T223" i="23"/>
  <c r="T222" i="23"/>
  <c r="T221" i="23"/>
  <c r="T220" i="23"/>
  <c r="T219" i="23"/>
  <c r="T218" i="23"/>
  <c r="T217" i="23"/>
  <c r="T216" i="23"/>
  <c r="T215" i="23"/>
  <c r="T214" i="23"/>
  <c r="T213" i="23"/>
  <c r="T212" i="23"/>
  <c r="T211" i="23"/>
  <c r="T210" i="23"/>
  <c r="T209" i="23"/>
  <c r="T208" i="23"/>
  <c r="T207" i="23"/>
  <c r="T206" i="23"/>
  <c r="T205" i="23"/>
  <c r="T204" i="23"/>
  <c r="T203" i="23"/>
  <c r="T202" i="23"/>
  <c r="T201" i="23"/>
  <c r="T200" i="23"/>
  <c r="T199" i="23"/>
  <c r="T198" i="23"/>
  <c r="T197" i="23"/>
  <c r="T196" i="23"/>
  <c r="T195" i="23"/>
  <c r="T194" i="23"/>
  <c r="T193" i="23"/>
  <c r="T192" i="23"/>
  <c r="T191" i="23"/>
  <c r="T190" i="23"/>
  <c r="T189" i="23"/>
  <c r="T188" i="23"/>
  <c r="T187" i="23"/>
  <c r="T186" i="23"/>
  <c r="T185" i="23"/>
  <c r="T184" i="23"/>
  <c r="T183" i="23"/>
  <c r="T182" i="23"/>
  <c r="T181" i="23"/>
  <c r="T180" i="23"/>
  <c r="T179" i="23"/>
  <c r="T178" i="23"/>
  <c r="T177" i="23"/>
  <c r="T176" i="23"/>
  <c r="T175" i="23"/>
  <c r="T174" i="23"/>
  <c r="T173" i="23"/>
  <c r="T172" i="23"/>
  <c r="T171" i="23"/>
  <c r="T170" i="23"/>
  <c r="T169" i="23"/>
  <c r="T168" i="23"/>
  <c r="T167" i="23"/>
  <c r="T166" i="23"/>
  <c r="T165" i="23"/>
  <c r="T164" i="23"/>
  <c r="T163" i="23"/>
  <c r="T162" i="23"/>
  <c r="T161" i="23"/>
  <c r="T160" i="23"/>
  <c r="T159" i="23"/>
  <c r="T158" i="23"/>
  <c r="T157" i="23"/>
  <c r="T156" i="23"/>
  <c r="T155" i="23"/>
  <c r="T154" i="23"/>
  <c r="T153" i="23"/>
  <c r="T152" i="23"/>
  <c r="T151" i="23"/>
  <c r="T150" i="23"/>
  <c r="T149" i="23"/>
  <c r="T148" i="23"/>
  <c r="T147" i="23"/>
  <c r="T146" i="23"/>
  <c r="T145" i="23"/>
  <c r="T144" i="23"/>
  <c r="T143" i="23"/>
  <c r="T142" i="23"/>
  <c r="T141" i="23"/>
  <c r="T140" i="23"/>
  <c r="T139" i="23"/>
  <c r="T138" i="23"/>
  <c r="T137" i="23"/>
  <c r="T136" i="23"/>
  <c r="T135" i="23"/>
  <c r="T134" i="23"/>
  <c r="T133" i="23"/>
  <c r="T132" i="23"/>
  <c r="T131" i="23"/>
  <c r="T130" i="23"/>
  <c r="T129" i="23"/>
  <c r="T128" i="23"/>
  <c r="T127" i="23"/>
  <c r="T126" i="23"/>
  <c r="T125" i="23"/>
  <c r="T124" i="23"/>
  <c r="T123" i="23"/>
  <c r="T122" i="23"/>
  <c r="T121" i="23"/>
  <c r="T120" i="23"/>
  <c r="T119" i="23"/>
  <c r="T118" i="23"/>
  <c r="T117" i="23"/>
  <c r="T116" i="23"/>
  <c r="T115" i="23"/>
  <c r="T114" i="23"/>
  <c r="T113" i="23"/>
  <c r="T112" i="23"/>
  <c r="T111" i="23"/>
  <c r="T110" i="23"/>
  <c r="T109" i="23"/>
  <c r="T108" i="23"/>
  <c r="T107" i="23"/>
  <c r="T106" i="23"/>
  <c r="T105" i="23"/>
  <c r="T104" i="23"/>
  <c r="T103" i="23"/>
  <c r="T102" i="23"/>
  <c r="T101" i="23"/>
  <c r="T100" i="23"/>
  <c r="T99" i="23"/>
  <c r="T98" i="23"/>
  <c r="T97" i="23"/>
  <c r="T96" i="23"/>
  <c r="T95" i="23"/>
  <c r="T94" i="23"/>
  <c r="T93" i="23"/>
  <c r="T92" i="23"/>
  <c r="T91" i="23"/>
  <c r="T90" i="23"/>
  <c r="T89" i="23"/>
  <c r="T88" i="23"/>
  <c r="T87" i="23"/>
  <c r="T86" i="23"/>
  <c r="T85" i="23"/>
  <c r="T84" i="23"/>
  <c r="T83" i="23"/>
  <c r="T82" i="23"/>
  <c r="T81" i="23"/>
  <c r="T80" i="23"/>
  <c r="T79" i="23"/>
  <c r="T78" i="23"/>
  <c r="T77" i="23"/>
  <c r="T76" i="23"/>
  <c r="T75" i="23"/>
  <c r="T74" i="23"/>
  <c r="T73" i="23"/>
  <c r="T72" i="23"/>
  <c r="T71" i="23"/>
  <c r="T70" i="23"/>
  <c r="T69" i="23"/>
  <c r="T68" i="23"/>
  <c r="T67" i="23"/>
  <c r="T66" i="23"/>
  <c r="T65" i="23"/>
  <c r="T64" i="23"/>
  <c r="T63" i="23"/>
  <c r="T62" i="23"/>
  <c r="T61" i="23"/>
  <c r="T60" i="23"/>
  <c r="T59" i="23"/>
  <c r="T58" i="23"/>
  <c r="T57" i="23"/>
  <c r="T56" i="23"/>
  <c r="T55" i="23"/>
  <c r="T54" i="23"/>
  <c r="T53" i="23"/>
  <c r="T52" i="23"/>
  <c r="T51" i="23"/>
  <c r="T50" i="23"/>
  <c r="T49" i="23"/>
  <c r="T48" i="23"/>
  <c r="T47" i="23"/>
  <c r="T46" i="23"/>
  <c r="T45" i="23"/>
  <c r="T44" i="23"/>
  <c r="T43" i="23"/>
  <c r="T42" i="23"/>
  <c r="T41" i="23"/>
  <c r="T40" i="23"/>
  <c r="T39" i="23"/>
  <c r="T38" i="23"/>
  <c r="T37" i="23"/>
  <c r="T36" i="23"/>
  <c r="T35" i="23"/>
  <c r="T34" i="23"/>
  <c r="T33" i="23"/>
  <c r="T32" i="23"/>
  <c r="U32" i="23" s="1"/>
  <c r="T31" i="23"/>
  <c r="T30" i="23"/>
  <c r="T29" i="23"/>
  <c r="T28" i="23"/>
  <c r="T27" i="23"/>
  <c r="T26" i="23"/>
  <c r="U26" i="23" s="1"/>
  <c r="T25" i="23"/>
  <c r="U25" i="23" s="1"/>
  <c r="T24" i="23"/>
  <c r="U24" i="23" s="1"/>
  <c r="T23" i="23"/>
  <c r="T22" i="23"/>
  <c r="U22" i="23" s="1"/>
  <c r="T21" i="23"/>
  <c r="T20" i="23"/>
  <c r="T19" i="23"/>
  <c r="T18" i="23"/>
  <c r="T17" i="23"/>
  <c r="T16" i="23"/>
  <c r="T15" i="23"/>
  <c r="T14" i="23"/>
  <c r="T13" i="23"/>
  <c r="T12" i="23"/>
  <c r="T11" i="23"/>
  <c r="T10" i="23"/>
  <c r="T8" i="23"/>
  <c r="T7" i="23"/>
  <c r="T6" i="23"/>
  <c r="T5" i="23"/>
  <c r="T4" i="23"/>
  <c r="L369" i="23"/>
  <c r="L368" i="23"/>
  <c r="L367" i="23"/>
  <c r="L366" i="23"/>
  <c r="L365" i="23"/>
  <c r="L364" i="23"/>
  <c r="L363" i="23"/>
  <c r="L362" i="23"/>
  <c r="L361" i="23"/>
  <c r="L360" i="23"/>
  <c r="L359" i="23"/>
  <c r="L358" i="23"/>
  <c r="L357" i="23"/>
  <c r="L356" i="23"/>
  <c r="L355" i="23"/>
  <c r="L354" i="23"/>
  <c r="L353" i="23"/>
  <c r="L352" i="23"/>
  <c r="L351" i="23"/>
  <c r="L350" i="23"/>
  <c r="L349" i="23"/>
  <c r="L348" i="23"/>
  <c r="L347" i="23"/>
  <c r="L346" i="23"/>
  <c r="L345" i="23"/>
  <c r="L344" i="23"/>
  <c r="L343" i="23"/>
  <c r="L342" i="23"/>
  <c r="L341" i="23"/>
  <c r="L340" i="23"/>
  <c r="L339" i="23"/>
  <c r="L338" i="23"/>
  <c r="L337" i="23"/>
  <c r="L336" i="23"/>
  <c r="L335" i="23"/>
  <c r="L334" i="23"/>
  <c r="L333" i="23"/>
  <c r="L332" i="23"/>
  <c r="L331" i="23"/>
  <c r="L330" i="23"/>
  <c r="L329" i="23"/>
  <c r="L328" i="23"/>
  <c r="L327" i="23"/>
  <c r="L326" i="23"/>
  <c r="L325" i="23"/>
  <c r="L324" i="23"/>
  <c r="L323" i="23"/>
  <c r="L322" i="23"/>
  <c r="L321" i="23"/>
  <c r="L303" i="23"/>
  <c r="L302" i="23"/>
  <c r="L301" i="23"/>
  <c r="L300" i="23"/>
  <c r="L299" i="23"/>
  <c r="L298" i="23"/>
  <c r="L297" i="23"/>
  <c r="L296" i="23"/>
  <c r="L295" i="23"/>
  <c r="L294" i="23"/>
  <c r="L293" i="23"/>
  <c r="L292" i="23"/>
  <c r="L291" i="23"/>
  <c r="L290" i="23"/>
  <c r="L289" i="23"/>
  <c r="L288" i="23"/>
  <c r="L287" i="23"/>
  <c r="L286" i="23"/>
  <c r="L285" i="23"/>
  <c r="L284" i="23"/>
  <c r="L283" i="23"/>
  <c r="L282" i="23"/>
  <c r="L281" i="23"/>
  <c r="L280" i="23"/>
  <c r="L279" i="23"/>
  <c r="L278" i="23"/>
  <c r="L277" i="23"/>
  <c r="L276" i="23"/>
  <c r="L275" i="23"/>
  <c r="L274" i="23"/>
  <c r="L273" i="23"/>
  <c r="L272" i="23"/>
  <c r="L271" i="23"/>
  <c r="L270" i="23"/>
  <c r="L269" i="23"/>
  <c r="L268" i="23"/>
  <c r="L267" i="23"/>
  <c r="L266" i="23"/>
  <c r="L265" i="23"/>
  <c r="L264" i="23"/>
  <c r="L263" i="23"/>
  <c r="L262" i="23"/>
  <c r="L261" i="23"/>
  <c r="L260" i="23"/>
  <c r="L259" i="23"/>
  <c r="L258" i="23"/>
  <c r="L257" i="23"/>
  <c r="L256" i="23"/>
  <c r="L255" i="23"/>
  <c r="L254" i="23"/>
  <c r="L253" i="23"/>
  <c r="L252" i="23"/>
  <c r="L251" i="23"/>
  <c r="L250" i="23"/>
  <c r="L249" i="23"/>
  <c r="L248" i="23"/>
  <c r="L247" i="23"/>
  <c r="L246" i="23"/>
  <c r="L245" i="23"/>
  <c r="L244" i="23"/>
  <c r="L243" i="23"/>
  <c r="L242" i="23"/>
  <c r="L241" i="23"/>
  <c r="L240" i="23"/>
  <c r="L239" i="23"/>
  <c r="L238" i="23"/>
  <c r="L237" i="23"/>
  <c r="L236" i="23"/>
  <c r="L235" i="23"/>
  <c r="L234" i="23"/>
  <c r="L233" i="23"/>
  <c r="L232" i="23"/>
  <c r="L231" i="23"/>
  <c r="L230" i="23"/>
  <c r="L229" i="23"/>
  <c r="L228" i="23"/>
  <c r="L227" i="23"/>
  <c r="L226" i="23"/>
  <c r="L225" i="23"/>
  <c r="L224" i="23"/>
  <c r="L223" i="23"/>
  <c r="L222" i="23"/>
  <c r="L221" i="23"/>
  <c r="L220" i="23"/>
  <c r="L219" i="23"/>
  <c r="L218" i="23"/>
  <c r="L217" i="23"/>
  <c r="L216" i="23"/>
  <c r="L215" i="23"/>
  <c r="L214" i="23"/>
  <c r="L213" i="23"/>
  <c r="L212" i="23"/>
  <c r="L211" i="23"/>
  <c r="L210" i="23"/>
  <c r="L209" i="23"/>
  <c r="L208" i="23"/>
  <c r="L207" i="23"/>
  <c r="L206" i="23"/>
  <c r="L205" i="23"/>
  <c r="L204" i="23"/>
  <c r="L203" i="23"/>
  <c r="L202" i="23"/>
  <c r="L201" i="23"/>
  <c r="L200" i="23"/>
  <c r="L199" i="23"/>
  <c r="L198" i="23"/>
  <c r="L197" i="23"/>
  <c r="L196" i="23"/>
  <c r="L195" i="23"/>
  <c r="L194" i="23"/>
  <c r="L193" i="23"/>
  <c r="L192" i="23"/>
  <c r="L191" i="23"/>
  <c r="L190" i="23"/>
  <c r="L189" i="23"/>
  <c r="L188" i="23"/>
  <c r="L187" i="23"/>
  <c r="L186" i="23"/>
  <c r="L185" i="23"/>
  <c r="L184" i="23"/>
  <c r="L183" i="23"/>
  <c r="L182" i="23"/>
  <c r="L181" i="23"/>
  <c r="L180" i="23"/>
  <c r="L179" i="23"/>
  <c r="L178" i="23"/>
  <c r="L177" i="23"/>
  <c r="L176" i="23"/>
  <c r="L175" i="23"/>
  <c r="L174" i="23"/>
  <c r="L173" i="23"/>
  <c r="L172" i="23"/>
  <c r="L171" i="23"/>
  <c r="L170" i="23"/>
  <c r="L169" i="23"/>
  <c r="L168" i="23"/>
  <c r="L167" i="23"/>
  <c r="L166" i="23"/>
  <c r="L165" i="23"/>
  <c r="L164" i="23"/>
  <c r="L163" i="23"/>
  <c r="L162" i="23"/>
  <c r="L161" i="23"/>
  <c r="L160" i="23"/>
  <c r="L159" i="23"/>
  <c r="L158" i="23"/>
  <c r="L157" i="23"/>
  <c r="L156" i="23"/>
  <c r="L155" i="23"/>
  <c r="L154" i="23"/>
  <c r="L153" i="23"/>
  <c r="L152" i="23"/>
  <c r="L151" i="23"/>
  <c r="L150" i="23"/>
  <c r="L149" i="23"/>
  <c r="L148" i="23"/>
  <c r="L147" i="23"/>
  <c r="L146" i="23"/>
  <c r="L145" i="23"/>
  <c r="L144" i="23"/>
  <c r="L143" i="23"/>
  <c r="L142" i="23"/>
  <c r="L141" i="23"/>
  <c r="L140" i="23"/>
  <c r="L139" i="23"/>
  <c r="L138" i="23"/>
  <c r="L137" i="23"/>
  <c r="L136" i="23"/>
  <c r="L135" i="23"/>
  <c r="L134" i="23"/>
  <c r="L133" i="23"/>
  <c r="L132" i="23"/>
  <c r="L131" i="23"/>
  <c r="L130" i="23"/>
  <c r="L129" i="23"/>
  <c r="L128" i="23"/>
  <c r="L127" i="23"/>
  <c r="L126" i="23"/>
  <c r="L125" i="23"/>
  <c r="L124" i="23"/>
  <c r="L123" i="23"/>
  <c r="M123" i="23" s="1"/>
  <c r="L122" i="23"/>
  <c r="M122" i="23" s="1"/>
  <c r="L121" i="23"/>
  <c r="L120" i="23"/>
  <c r="L119" i="23"/>
  <c r="L118" i="23"/>
  <c r="L117" i="23"/>
  <c r="L116" i="23"/>
  <c r="M116" i="23" s="1"/>
  <c r="L115" i="23"/>
  <c r="L114" i="23"/>
  <c r="L113" i="23"/>
  <c r="L112" i="23"/>
  <c r="L111" i="23"/>
  <c r="L110" i="23"/>
  <c r="L109" i="23"/>
  <c r="M109" i="23" s="1"/>
  <c r="L108" i="23"/>
  <c r="M108" i="23" s="1"/>
  <c r="L107" i="23"/>
  <c r="L106" i="23"/>
  <c r="M106" i="23" s="1"/>
  <c r="L105" i="23"/>
  <c r="M105" i="23" s="1"/>
  <c r="L104" i="23"/>
  <c r="L103" i="23"/>
  <c r="L102" i="23"/>
  <c r="M102" i="23" s="1"/>
  <c r="L101" i="23"/>
  <c r="M101" i="23" s="1"/>
  <c r="L100" i="23"/>
  <c r="L99" i="23"/>
  <c r="L98" i="23"/>
  <c r="L97" i="23"/>
  <c r="L96" i="23"/>
  <c r="L95" i="23"/>
  <c r="M95" i="23" s="1"/>
  <c r="L94" i="23"/>
  <c r="M94" i="23" s="1"/>
  <c r="L93" i="23"/>
  <c r="L92" i="23"/>
  <c r="M92" i="23" s="1"/>
  <c r="L91" i="23"/>
  <c r="L90" i="23"/>
  <c r="M90" i="23" s="1"/>
  <c r="L89" i="23"/>
  <c r="L88" i="23"/>
  <c r="M88" i="23" s="1"/>
  <c r="L87" i="23"/>
  <c r="L86" i="23"/>
  <c r="M86" i="23" s="1"/>
  <c r="L85" i="23"/>
  <c r="M85" i="23" s="1"/>
  <c r="L84" i="23"/>
  <c r="L83" i="23"/>
  <c r="L82" i="23"/>
  <c r="L81" i="23"/>
  <c r="L80" i="23"/>
  <c r="M80" i="23" s="1"/>
  <c r="L79" i="23"/>
  <c r="L78" i="23"/>
  <c r="M78" i="23" s="1"/>
  <c r="L77" i="23"/>
  <c r="L76" i="23"/>
  <c r="L75" i="23"/>
  <c r="L74" i="23"/>
  <c r="M74" i="23" s="1"/>
  <c r="L73" i="23"/>
  <c r="M73" i="23" s="1"/>
  <c r="L72" i="23"/>
  <c r="M72" i="23" s="1"/>
  <c r="L71" i="23"/>
  <c r="L70" i="23"/>
  <c r="L69" i="23"/>
  <c r="L68" i="23"/>
  <c r="L67" i="23"/>
  <c r="L66" i="23"/>
  <c r="L65" i="23"/>
  <c r="L64" i="23"/>
  <c r="L63" i="23"/>
  <c r="M63" i="23" s="1"/>
  <c r="L62" i="23"/>
  <c r="L61" i="23"/>
  <c r="M61" i="23" s="1"/>
  <c r="L60" i="23"/>
  <c r="L59" i="23"/>
  <c r="L58" i="23"/>
  <c r="L57" i="23"/>
  <c r="L56" i="23"/>
  <c r="L55" i="23"/>
  <c r="L54" i="23"/>
  <c r="M54" i="23" s="1"/>
  <c r="L53" i="23"/>
  <c r="L52" i="23"/>
  <c r="L51" i="23"/>
  <c r="M51" i="23" s="1"/>
  <c r="L50" i="23"/>
  <c r="L49" i="23"/>
  <c r="L48" i="23"/>
  <c r="L47" i="23"/>
  <c r="L46" i="23"/>
  <c r="L45" i="23"/>
  <c r="L44" i="23"/>
  <c r="L43" i="23"/>
  <c r="L42" i="23"/>
  <c r="L41" i="23"/>
  <c r="L40" i="23"/>
  <c r="L39" i="23"/>
  <c r="L38" i="23"/>
  <c r="L37" i="23"/>
  <c r="L36" i="23"/>
  <c r="L35" i="23"/>
  <c r="L34" i="23"/>
  <c r="L33" i="23"/>
  <c r="L32" i="23"/>
  <c r="L31" i="23"/>
  <c r="M31" i="23" s="1"/>
  <c r="L30" i="23"/>
  <c r="L29" i="23"/>
  <c r="L28" i="23"/>
  <c r="L27" i="23"/>
  <c r="L26" i="23"/>
  <c r="L25" i="23"/>
  <c r="M25" i="23" s="1"/>
  <c r="L24" i="23"/>
  <c r="L23" i="23"/>
  <c r="L22" i="23"/>
  <c r="L21" i="23"/>
  <c r="L20" i="23"/>
  <c r="L19" i="23"/>
  <c r="M19" i="23" s="1"/>
  <c r="L18" i="23"/>
  <c r="L17" i="23"/>
  <c r="L16" i="23"/>
  <c r="L15" i="23"/>
  <c r="L14" i="23"/>
  <c r="L13" i="23"/>
  <c r="L12" i="23"/>
  <c r="L11" i="23"/>
  <c r="L10" i="23"/>
  <c r="L8" i="23"/>
  <c r="L7" i="23"/>
  <c r="L6" i="23"/>
  <c r="L4" i="23"/>
  <c r="M4" i="23" s="1"/>
  <c r="H203" i="25"/>
  <c r="I203" i="25"/>
  <c r="J203" i="25"/>
  <c r="H204" i="25"/>
  <c r="I204" i="25"/>
  <c r="J204" i="25"/>
  <c r="H205" i="25"/>
  <c r="I205" i="25"/>
  <c r="J205" i="25"/>
  <c r="H206" i="25"/>
  <c r="I206" i="25"/>
  <c r="J206" i="25"/>
  <c r="H207" i="25"/>
  <c r="I207" i="25"/>
  <c r="J207" i="25"/>
  <c r="H208" i="25"/>
  <c r="I208" i="25"/>
  <c r="J208" i="25"/>
  <c r="H209" i="25"/>
  <c r="I209" i="25"/>
  <c r="J209" i="25"/>
  <c r="H210" i="25"/>
  <c r="I210" i="25"/>
  <c r="J210" i="25"/>
  <c r="H211" i="25"/>
  <c r="I211" i="25"/>
  <c r="J211" i="25"/>
  <c r="H212" i="25"/>
  <c r="I212" i="25"/>
  <c r="J212" i="25"/>
  <c r="H213" i="25"/>
  <c r="I213" i="25"/>
  <c r="J213" i="25"/>
  <c r="H214" i="25"/>
  <c r="I214" i="25"/>
  <c r="J214" i="25"/>
  <c r="H215" i="25"/>
  <c r="I215" i="25"/>
  <c r="J215" i="25"/>
  <c r="H216" i="25"/>
  <c r="I216" i="25"/>
  <c r="J216" i="25"/>
  <c r="H217" i="25"/>
  <c r="I217" i="25"/>
  <c r="J217" i="25"/>
  <c r="H218" i="25"/>
  <c r="I218" i="25"/>
  <c r="J218" i="25"/>
  <c r="H219" i="25"/>
  <c r="I219" i="25"/>
  <c r="J219" i="25"/>
  <c r="H220" i="25"/>
  <c r="I220" i="25"/>
  <c r="J220" i="25"/>
  <c r="H221" i="25"/>
  <c r="I221" i="25"/>
  <c r="J221" i="25"/>
  <c r="H222" i="25"/>
  <c r="I222" i="25"/>
  <c r="J222" i="25"/>
  <c r="H223" i="25"/>
  <c r="I223" i="25"/>
  <c r="J223" i="25"/>
  <c r="H224" i="25"/>
  <c r="I224" i="25"/>
  <c r="J224" i="25"/>
  <c r="H225" i="25"/>
  <c r="I225" i="25"/>
  <c r="J225" i="25"/>
  <c r="H226" i="25"/>
  <c r="I226" i="25"/>
  <c r="J226" i="25"/>
  <c r="H227" i="25"/>
  <c r="I227" i="25"/>
  <c r="J227" i="25"/>
  <c r="H228" i="25"/>
  <c r="I228" i="25"/>
  <c r="J228" i="25"/>
  <c r="H229" i="25"/>
  <c r="I229" i="25"/>
  <c r="J229" i="25"/>
  <c r="H230" i="25"/>
  <c r="I230" i="25"/>
  <c r="J230" i="25"/>
  <c r="H231" i="25"/>
  <c r="I231" i="25"/>
  <c r="J231" i="25"/>
  <c r="H232" i="25"/>
  <c r="I232" i="25"/>
  <c r="J232" i="25"/>
  <c r="H233" i="25"/>
  <c r="I233" i="25"/>
  <c r="J233" i="25"/>
  <c r="H234" i="25"/>
  <c r="I234" i="25"/>
  <c r="J234" i="25"/>
  <c r="H235" i="25"/>
  <c r="I235" i="25"/>
  <c r="J235" i="25"/>
  <c r="H236" i="25"/>
  <c r="I236" i="25"/>
  <c r="J236" i="25"/>
  <c r="H237" i="25"/>
  <c r="I237" i="25"/>
  <c r="J237" i="25"/>
  <c r="H238" i="25"/>
  <c r="I238" i="25"/>
  <c r="J238" i="25"/>
  <c r="H239" i="25"/>
  <c r="I239" i="25"/>
  <c r="J239" i="25"/>
  <c r="H240" i="25"/>
  <c r="I240" i="25"/>
  <c r="J240" i="25"/>
  <c r="H241" i="25"/>
  <c r="I241" i="25"/>
  <c r="J241" i="25"/>
  <c r="H242" i="25"/>
  <c r="I242" i="25"/>
  <c r="J242" i="25"/>
  <c r="H243" i="25"/>
  <c r="I243" i="25"/>
  <c r="J243" i="25"/>
  <c r="H244" i="25"/>
  <c r="I244" i="25"/>
  <c r="J244" i="25"/>
  <c r="H245" i="25"/>
  <c r="I245" i="25"/>
  <c r="J245" i="25"/>
  <c r="H246" i="25"/>
  <c r="I246" i="25"/>
  <c r="J246" i="25"/>
  <c r="H247" i="25"/>
  <c r="I247" i="25"/>
  <c r="J247" i="25"/>
  <c r="H248" i="25"/>
  <c r="I248" i="25"/>
  <c r="J248" i="25"/>
  <c r="H249" i="25"/>
  <c r="I249" i="25"/>
  <c r="J249" i="25"/>
  <c r="H250" i="25"/>
  <c r="I250" i="25"/>
  <c r="J250" i="25"/>
  <c r="H251" i="25"/>
  <c r="I251" i="25"/>
  <c r="J251" i="25"/>
  <c r="H252" i="25"/>
  <c r="I252" i="25"/>
  <c r="J252" i="25"/>
  <c r="G204" i="25"/>
  <c r="G205" i="25"/>
  <c r="G206" i="25"/>
  <c r="G207" i="25"/>
  <c r="G208" i="25"/>
  <c r="G209" i="25"/>
  <c r="G210" i="25"/>
  <c r="G211" i="25"/>
  <c r="G212" i="25"/>
  <c r="G213" i="25"/>
  <c r="G214" i="25"/>
  <c r="G215" i="25"/>
  <c r="G216" i="25"/>
  <c r="G217" i="25"/>
  <c r="G218" i="25"/>
  <c r="G219" i="25"/>
  <c r="G220" i="25"/>
  <c r="G221" i="25"/>
  <c r="G222" i="25"/>
  <c r="G223" i="25"/>
  <c r="G224" i="25"/>
  <c r="G225" i="25"/>
  <c r="G226" i="25"/>
  <c r="G227" i="25"/>
  <c r="G228" i="25"/>
  <c r="G229" i="25"/>
  <c r="G230" i="25"/>
  <c r="G231" i="25"/>
  <c r="G232" i="25"/>
  <c r="G233" i="25"/>
  <c r="G234" i="25"/>
  <c r="G235" i="25"/>
  <c r="G236" i="25"/>
  <c r="G237" i="25"/>
  <c r="G238" i="25"/>
  <c r="G239" i="25"/>
  <c r="G240" i="25"/>
  <c r="G241" i="25"/>
  <c r="G242" i="25"/>
  <c r="G243" i="25"/>
  <c r="G244" i="25"/>
  <c r="G245" i="25"/>
  <c r="G246" i="25"/>
  <c r="G247" i="25"/>
  <c r="G248" i="25"/>
  <c r="G249" i="25"/>
  <c r="G250" i="25"/>
  <c r="G251" i="25"/>
  <c r="G252" i="25"/>
  <c r="G203" i="25"/>
  <c r="A203" i="25"/>
  <c r="B203" i="25"/>
  <c r="C203" i="25"/>
  <c r="D203" i="25"/>
  <c r="A204" i="25"/>
  <c r="B204" i="25"/>
  <c r="C204" i="25"/>
  <c r="D204" i="25"/>
  <c r="A205" i="25"/>
  <c r="B205" i="25"/>
  <c r="C205" i="25"/>
  <c r="D205" i="25"/>
  <c r="A206" i="25"/>
  <c r="B206" i="25"/>
  <c r="C206" i="25"/>
  <c r="D206" i="25"/>
  <c r="A207" i="25"/>
  <c r="B207" i="25"/>
  <c r="C207" i="25"/>
  <c r="D207" i="25"/>
  <c r="A208" i="25"/>
  <c r="B208" i="25"/>
  <c r="C208" i="25"/>
  <c r="D208" i="25"/>
  <c r="A209" i="25"/>
  <c r="B209" i="25"/>
  <c r="C209" i="25"/>
  <c r="D209" i="25"/>
  <c r="A210" i="25"/>
  <c r="B210" i="25"/>
  <c r="C210" i="25"/>
  <c r="D210" i="25"/>
  <c r="A211" i="25"/>
  <c r="B211" i="25"/>
  <c r="C211" i="25"/>
  <c r="D211" i="25"/>
  <c r="A212" i="25"/>
  <c r="B212" i="25"/>
  <c r="C212" i="25"/>
  <c r="D212" i="25"/>
  <c r="A213" i="25"/>
  <c r="B213" i="25"/>
  <c r="C213" i="25"/>
  <c r="D213" i="25"/>
  <c r="A214" i="25"/>
  <c r="B214" i="25"/>
  <c r="C214" i="25"/>
  <c r="D214" i="25"/>
  <c r="A215" i="25"/>
  <c r="B215" i="25"/>
  <c r="C215" i="25"/>
  <c r="D215" i="25"/>
  <c r="A216" i="25"/>
  <c r="B216" i="25"/>
  <c r="C216" i="25"/>
  <c r="D216" i="25"/>
  <c r="A217" i="25"/>
  <c r="B217" i="25"/>
  <c r="C217" i="25"/>
  <c r="D217" i="25"/>
  <c r="A218" i="25"/>
  <c r="B218" i="25"/>
  <c r="C218" i="25"/>
  <c r="D218" i="25"/>
  <c r="A219" i="25"/>
  <c r="B219" i="25"/>
  <c r="C219" i="25"/>
  <c r="D219" i="25"/>
  <c r="A220" i="25"/>
  <c r="B220" i="25"/>
  <c r="C220" i="25"/>
  <c r="D220" i="25"/>
  <c r="A221" i="25"/>
  <c r="B221" i="25"/>
  <c r="C221" i="25"/>
  <c r="D221" i="25"/>
  <c r="A222" i="25"/>
  <c r="B222" i="25"/>
  <c r="C222" i="25"/>
  <c r="D222" i="25"/>
  <c r="A223" i="25"/>
  <c r="B223" i="25"/>
  <c r="C223" i="25"/>
  <c r="D223" i="25"/>
  <c r="A224" i="25"/>
  <c r="B224" i="25"/>
  <c r="C224" i="25"/>
  <c r="D224" i="25"/>
  <c r="A225" i="25"/>
  <c r="B225" i="25"/>
  <c r="C225" i="25"/>
  <c r="D225" i="25"/>
  <c r="A226" i="25"/>
  <c r="B226" i="25"/>
  <c r="C226" i="25"/>
  <c r="D226" i="25"/>
  <c r="A227" i="25"/>
  <c r="B227" i="25"/>
  <c r="C227" i="25"/>
  <c r="D227" i="25"/>
  <c r="A228" i="25"/>
  <c r="B228" i="25"/>
  <c r="C228" i="25"/>
  <c r="D228" i="25"/>
  <c r="A229" i="25"/>
  <c r="B229" i="25"/>
  <c r="C229" i="25"/>
  <c r="D229" i="25"/>
  <c r="A230" i="25"/>
  <c r="B230" i="25"/>
  <c r="C230" i="25"/>
  <c r="D230" i="25"/>
  <c r="A231" i="25"/>
  <c r="B231" i="25"/>
  <c r="C231" i="25"/>
  <c r="D231" i="25"/>
  <c r="A232" i="25"/>
  <c r="B232" i="25"/>
  <c r="C232" i="25"/>
  <c r="D232" i="25"/>
  <c r="A233" i="25"/>
  <c r="B233" i="25"/>
  <c r="C233" i="25"/>
  <c r="D233" i="25"/>
  <c r="A234" i="25"/>
  <c r="B234" i="25"/>
  <c r="C234" i="25"/>
  <c r="D234" i="25"/>
  <c r="A235" i="25"/>
  <c r="B235" i="25"/>
  <c r="C235" i="25"/>
  <c r="D235" i="25"/>
  <c r="A236" i="25"/>
  <c r="B236" i="25"/>
  <c r="C236" i="25"/>
  <c r="D236" i="25"/>
  <c r="A237" i="25"/>
  <c r="B237" i="25"/>
  <c r="C237" i="25"/>
  <c r="D237" i="25"/>
  <c r="A238" i="25"/>
  <c r="B238" i="25"/>
  <c r="C238" i="25"/>
  <c r="D238" i="25"/>
  <c r="A239" i="25"/>
  <c r="B239" i="25"/>
  <c r="C239" i="25"/>
  <c r="D239" i="25"/>
  <c r="A240" i="25"/>
  <c r="B240" i="25"/>
  <c r="C240" i="25"/>
  <c r="D240" i="25"/>
  <c r="A241" i="25"/>
  <c r="B241" i="25"/>
  <c r="C241" i="25"/>
  <c r="D241" i="25"/>
  <c r="A242" i="25"/>
  <c r="B242" i="25"/>
  <c r="C242" i="25"/>
  <c r="D242" i="25"/>
  <c r="A243" i="25"/>
  <c r="B243" i="25"/>
  <c r="C243" i="25"/>
  <c r="D243" i="25"/>
  <c r="A244" i="25"/>
  <c r="B244" i="25"/>
  <c r="C244" i="25"/>
  <c r="D244" i="25"/>
  <c r="A245" i="25"/>
  <c r="B245" i="25"/>
  <c r="C245" i="25"/>
  <c r="D245" i="25"/>
  <c r="A246" i="25"/>
  <c r="B246" i="25"/>
  <c r="C246" i="25"/>
  <c r="D246" i="25"/>
  <c r="A247" i="25"/>
  <c r="B247" i="25"/>
  <c r="C247" i="25"/>
  <c r="D247" i="25"/>
  <c r="A248" i="25"/>
  <c r="B248" i="25"/>
  <c r="C248" i="25"/>
  <c r="D248" i="25"/>
  <c r="A249" i="25"/>
  <c r="B249" i="25"/>
  <c r="C249" i="25"/>
  <c r="D249" i="25"/>
  <c r="A250" i="25"/>
  <c r="B250" i="25"/>
  <c r="C250" i="25"/>
  <c r="D250" i="25"/>
  <c r="A251" i="25"/>
  <c r="B251" i="25"/>
  <c r="C251" i="25"/>
  <c r="D251" i="25"/>
  <c r="A252" i="25"/>
  <c r="B252" i="25"/>
  <c r="C252" i="25"/>
  <c r="D252" i="25"/>
  <c r="A253" i="25"/>
  <c r="B253" i="25"/>
  <c r="C253" i="25"/>
  <c r="D253" i="25"/>
  <c r="A254" i="25"/>
  <c r="B254" i="25"/>
  <c r="C254" i="25"/>
  <c r="D254" i="25"/>
  <c r="A255" i="25"/>
  <c r="B255" i="25"/>
  <c r="C255" i="25"/>
  <c r="D255" i="25"/>
  <c r="A256" i="25"/>
  <c r="B256" i="25"/>
  <c r="C256" i="25"/>
  <c r="D256" i="25"/>
  <c r="A257" i="25"/>
  <c r="B257" i="25"/>
  <c r="C257" i="25"/>
  <c r="D257" i="25"/>
  <c r="A258" i="25"/>
  <c r="B258" i="25"/>
  <c r="C258" i="25"/>
  <c r="D258" i="25"/>
  <c r="A259" i="25"/>
  <c r="B259" i="25"/>
  <c r="C259" i="25"/>
  <c r="D259" i="25"/>
  <c r="A260" i="25"/>
  <c r="B260" i="25"/>
  <c r="C260" i="25"/>
  <c r="D260" i="25"/>
  <c r="A261" i="25"/>
  <c r="B261" i="25"/>
  <c r="C261" i="25"/>
  <c r="D261" i="25"/>
  <c r="A262" i="25"/>
  <c r="B262" i="25"/>
  <c r="C262" i="25"/>
  <c r="D262" i="25"/>
  <c r="A263" i="25"/>
  <c r="B263" i="25"/>
  <c r="C263" i="25"/>
  <c r="D263" i="25"/>
  <c r="A264" i="25"/>
  <c r="B264" i="25"/>
  <c r="C264" i="25"/>
  <c r="D264" i="25"/>
  <c r="A265" i="25"/>
  <c r="B265" i="25"/>
  <c r="C265" i="25"/>
  <c r="D265" i="25"/>
  <c r="A266" i="25"/>
  <c r="B266" i="25"/>
  <c r="C266" i="25"/>
  <c r="D266" i="25"/>
  <c r="A267" i="25"/>
  <c r="B267" i="25"/>
  <c r="C267" i="25"/>
  <c r="D267" i="25"/>
  <c r="A268" i="25"/>
  <c r="B268" i="25"/>
  <c r="C268" i="25"/>
  <c r="D268" i="25"/>
  <c r="A269" i="25"/>
  <c r="B269" i="25"/>
  <c r="C269" i="25"/>
  <c r="D269" i="25"/>
  <c r="A270" i="25"/>
  <c r="B270" i="25"/>
  <c r="C270" i="25"/>
  <c r="D270" i="25"/>
  <c r="A271" i="25"/>
  <c r="B271" i="25"/>
  <c r="C271" i="25"/>
  <c r="D271" i="25"/>
  <c r="B202" i="25"/>
  <c r="C202" i="25"/>
  <c r="D202" i="25"/>
  <c r="A202" i="25"/>
  <c r="H153" i="25"/>
  <c r="I153" i="25"/>
  <c r="J153" i="25"/>
  <c r="H154" i="25"/>
  <c r="I154" i="25"/>
  <c r="J154" i="25"/>
  <c r="H155" i="25"/>
  <c r="I155" i="25"/>
  <c r="J155" i="25"/>
  <c r="H156" i="25"/>
  <c r="I156" i="25"/>
  <c r="J156" i="25"/>
  <c r="H157" i="25"/>
  <c r="I157" i="25"/>
  <c r="J157" i="25"/>
  <c r="H158" i="25"/>
  <c r="I158" i="25"/>
  <c r="J158" i="25"/>
  <c r="H159" i="25"/>
  <c r="I159" i="25"/>
  <c r="J159" i="25"/>
  <c r="H160" i="25"/>
  <c r="I160" i="25"/>
  <c r="J160" i="25"/>
  <c r="H161" i="25"/>
  <c r="I161" i="25"/>
  <c r="J161" i="25"/>
  <c r="H162" i="25"/>
  <c r="I162" i="25"/>
  <c r="J162" i="25"/>
  <c r="H163" i="25"/>
  <c r="I163" i="25"/>
  <c r="J163" i="25"/>
  <c r="H164" i="25"/>
  <c r="I164" i="25"/>
  <c r="J164" i="25"/>
  <c r="H165" i="25"/>
  <c r="I165" i="25"/>
  <c r="J165" i="25"/>
  <c r="H166" i="25"/>
  <c r="I166" i="25"/>
  <c r="J166" i="25"/>
  <c r="H167" i="25"/>
  <c r="I167" i="25"/>
  <c r="J167" i="25"/>
  <c r="H168" i="25"/>
  <c r="I168" i="25"/>
  <c r="J168" i="25"/>
  <c r="H169" i="25"/>
  <c r="I169" i="25"/>
  <c r="J169" i="25"/>
  <c r="H170" i="25"/>
  <c r="I170" i="25"/>
  <c r="J170" i="25"/>
  <c r="H171" i="25"/>
  <c r="I171" i="25"/>
  <c r="J171" i="25"/>
  <c r="H172" i="25"/>
  <c r="I172" i="25"/>
  <c r="J172" i="25"/>
  <c r="H173" i="25"/>
  <c r="I173" i="25"/>
  <c r="J173" i="25"/>
  <c r="H174" i="25"/>
  <c r="I174" i="25"/>
  <c r="J174" i="25"/>
  <c r="H175" i="25"/>
  <c r="I175" i="25"/>
  <c r="J175" i="25"/>
  <c r="H176" i="25"/>
  <c r="I176" i="25"/>
  <c r="J176" i="25"/>
  <c r="H177" i="25"/>
  <c r="I177" i="25"/>
  <c r="J177" i="25"/>
  <c r="H178" i="25"/>
  <c r="I178" i="25"/>
  <c r="J178" i="25"/>
  <c r="H179" i="25"/>
  <c r="I179" i="25"/>
  <c r="J179" i="25"/>
  <c r="H180" i="25"/>
  <c r="I180" i="25"/>
  <c r="J180" i="25"/>
  <c r="H181" i="25"/>
  <c r="I181" i="25"/>
  <c r="J181" i="25"/>
  <c r="H182" i="25"/>
  <c r="I182" i="25"/>
  <c r="J182" i="25"/>
  <c r="H183" i="25"/>
  <c r="I183" i="25"/>
  <c r="J183" i="25"/>
  <c r="H184" i="25"/>
  <c r="I184" i="25"/>
  <c r="J184" i="25"/>
  <c r="H185" i="25"/>
  <c r="I185" i="25"/>
  <c r="J185" i="25"/>
  <c r="H186" i="25"/>
  <c r="I186" i="25"/>
  <c r="J186" i="25"/>
  <c r="H187" i="25"/>
  <c r="I187" i="25"/>
  <c r="J187" i="25"/>
  <c r="H188" i="25"/>
  <c r="I188" i="25"/>
  <c r="J188" i="25"/>
  <c r="H189" i="25"/>
  <c r="I189" i="25"/>
  <c r="J189" i="25"/>
  <c r="H190" i="25"/>
  <c r="I190" i="25"/>
  <c r="J190" i="25"/>
  <c r="H191" i="25"/>
  <c r="I191" i="25"/>
  <c r="J191" i="25"/>
  <c r="H192" i="25"/>
  <c r="I192" i="25"/>
  <c r="J192" i="25"/>
  <c r="H193" i="25"/>
  <c r="I193" i="25"/>
  <c r="J193" i="25"/>
  <c r="H194" i="25"/>
  <c r="I194" i="25"/>
  <c r="J194" i="25"/>
  <c r="H195" i="25"/>
  <c r="I195" i="25"/>
  <c r="J195" i="25"/>
  <c r="H196" i="25"/>
  <c r="I196" i="25"/>
  <c r="J196" i="25"/>
  <c r="H197" i="25"/>
  <c r="I197" i="25"/>
  <c r="J197" i="25"/>
  <c r="H198" i="25"/>
  <c r="I198" i="25"/>
  <c r="J198" i="25"/>
  <c r="H199" i="25"/>
  <c r="I199" i="25"/>
  <c r="J199" i="25"/>
  <c r="H200" i="25"/>
  <c r="I200" i="25"/>
  <c r="J200" i="25"/>
  <c r="H201" i="25"/>
  <c r="I201" i="25"/>
  <c r="J201" i="25"/>
  <c r="H202" i="25"/>
  <c r="I202" i="25"/>
  <c r="J202" i="25"/>
  <c r="G159" i="25"/>
  <c r="G160" i="25"/>
  <c r="G161" i="25"/>
  <c r="G162" i="25"/>
  <c r="G163" i="25"/>
  <c r="G164" i="25"/>
  <c r="G165" i="25"/>
  <c r="G166" i="25"/>
  <c r="G167" i="25"/>
  <c r="G168" i="25"/>
  <c r="G169" i="25"/>
  <c r="G170" i="25"/>
  <c r="G171" i="25"/>
  <c r="G172" i="25"/>
  <c r="G173" i="25"/>
  <c r="G174" i="25"/>
  <c r="G175" i="25"/>
  <c r="G176" i="25"/>
  <c r="G177" i="25"/>
  <c r="G178" i="25"/>
  <c r="G179" i="25"/>
  <c r="G180" i="25"/>
  <c r="G181" i="25"/>
  <c r="G182" i="25"/>
  <c r="G183" i="25"/>
  <c r="G184" i="25"/>
  <c r="G185" i="25"/>
  <c r="G186" i="25"/>
  <c r="G187" i="25"/>
  <c r="G188" i="25"/>
  <c r="G189" i="25"/>
  <c r="G190" i="25"/>
  <c r="G191" i="25"/>
  <c r="G192" i="25"/>
  <c r="G193" i="25"/>
  <c r="G194" i="25"/>
  <c r="G195" i="25"/>
  <c r="G196" i="25"/>
  <c r="G197" i="25"/>
  <c r="G198" i="25"/>
  <c r="G199" i="25"/>
  <c r="G200" i="25"/>
  <c r="G201" i="25"/>
  <c r="G202" i="25"/>
  <c r="G154" i="25"/>
  <c r="G155" i="25"/>
  <c r="G156" i="25"/>
  <c r="G157" i="25"/>
  <c r="G158" i="25"/>
  <c r="G153" i="25"/>
  <c r="B152" i="25"/>
  <c r="C152" i="25"/>
  <c r="D152" i="25"/>
  <c r="B153" i="25"/>
  <c r="C153" i="25"/>
  <c r="D153" i="25"/>
  <c r="B154" i="25"/>
  <c r="C154" i="25"/>
  <c r="D154" i="25"/>
  <c r="B155" i="25"/>
  <c r="C155" i="25"/>
  <c r="D155" i="25"/>
  <c r="B156" i="25"/>
  <c r="C156" i="25"/>
  <c r="D156" i="25"/>
  <c r="B157" i="25"/>
  <c r="C157" i="25"/>
  <c r="D157" i="25"/>
  <c r="B158" i="25"/>
  <c r="C158" i="25"/>
  <c r="D158" i="25"/>
  <c r="B159" i="25"/>
  <c r="C159" i="25"/>
  <c r="D159" i="25"/>
  <c r="B160" i="25"/>
  <c r="C160" i="25"/>
  <c r="D160" i="25"/>
  <c r="B161" i="25"/>
  <c r="C161" i="25"/>
  <c r="D161" i="25"/>
  <c r="B162" i="25"/>
  <c r="C162" i="25"/>
  <c r="D162" i="25"/>
  <c r="B163" i="25"/>
  <c r="C163" i="25"/>
  <c r="D163" i="25"/>
  <c r="B164" i="25"/>
  <c r="C164" i="25"/>
  <c r="D164" i="25"/>
  <c r="B165" i="25"/>
  <c r="C165" i="25"/>
  <c r="D165" i="25"/>
  <c r="B166" i="25"/>
  <c r="C166" i="25"/>
  <c r="D166" i="25"/>
  <c r="B167" i="25"/>
  <c r="C167" i="25"/>
  <c r="D167" i="25"/>
  <c r="B168" i="25"/>
  <c r="C168" i="25"/>
  <c r="D168" i="25"/>
  <c r="B169" i="25"/>
  <c r="C169" i="25"/>
  <c r="D169" i="25"/>
  <c r="B170" i="25"/>
  <c r="C170" i="25"/>
  <c r="D170" i="25"/>
  <c r="B171" i="25"/>
  <c r="C171" i="25"/>
  <c r="D171" i="25"/>
  <c r="B172" i="25"/>
  <c r="C172" i="25"/>
  <c r="D172" i="25"/>
  <c r="B173" i="25"/>
  <c r="C173" i="25"/>
  <c r="D173" i="25"/>
  <c r="B174" i="25"/>
  <c r="C174" i="25"/>
  <c r="D174" i="25"/>
  <c r="B175" i="25"/>
  <c r="C175" i="25"/>
  <c r="D175" i="25"/>
  <c r="B176" i="25"/>
  <c r="C176" i="25"/>
  <c r="D176" i="25"/>
  <c r="B177" i="25"/>
  <c r="C177" i="25"/>
  <c r="D177" i="25"/>
  <c r="B178" i="25"/>
  <c r="C178" i="25"/>
  <c r="D178" i="25"/>
  <c r="B179" i="25"/>
  <c r="C179" i="25"/>
  <c r="D179" i="25"/>
  <c r="B180" i="25"/>
  <c r="C180" i="25"/>
  <c r="D180" i="25"/>
  <c r="B181" i="25"/>
  <c r="C181" i="25"/>
  <c r="D181" i="25"/>
  <c r="B182" i="25"/>
  <c r="C182" i="25"/>
  <c r="D182" i="25"/>
  <c r="B183" i="25"/>
  <c r="C183" i="25"/>
  <c r="D183" i="25"/>
  <c r="B184" i="25"/>
  <c r="C184" i="25"/>
  <c r="D184" i="25"/>
  <c r="B185" i="25"/>
  <c r="C185" i="25"/>
  <c r="D185" i="25"/>
  <c r="B186" i="25"/>
  <c r="C186" i="25"/>
  <c r="D186" i="25"/>
  <c r="B187" i="25"/>
  <c r="C187" i="25"/>
  <c r="D187" i="25"/>
  <c r="B188" i="25"/>
  <c r="C188" i="25"/>
  <c r="D188" i="25"/>
  <c r="B189" i="25"/>
  <c r="C189" i="25"/>
  <c r="D189" i="25"/>
  <c r="B190" i="25"/>
  <c r="C190" i="25"/>
  <c r="D190" i="25"/>
  <c r="B191" i="25"/>
  <c r="C191" i="25"/>
  <c r="D191" i="25"/>
  <c r="B192" i="25"/>
  <c r="C192" i="25"/>
  <c r="D192" i="25"/>
  <c r="B193" i="25"/>
  <c r="C193" i="25"/>
  <c r="D193" i="25"/>
  <c r="B194" i="25"/>
  <c r="C194" i="25"/>
  <c r="D194" i="25"/>
  <c r="B195" i="25"/>
  <c r="C195" i="25"/>
  <c r="D195" i="25"/>
  <c r="B196" i="25"/>
  <c r="C196" i="25"/>
  <c r="D196" i="25"/>
  <c r="B197" i="25"/>
  <c r="C197" i="25"/>
  <c r="D197" i="25"/>
  <c r="B198" i="25"/>
  <c r="C198" i="25"/>
  <c r="D198" i="25"/>
  <c r="B199" i="25"/>
  <c r="C199" i="25"/>
  <c r="D199" i="25"/>
  <c r="B200" i="25"/>
  <c r="C200" i="25"/>
  <c r="D200" i="25"/>
  <c r="B201" i="25"/>
  <c r="C201" i="25"/>
  <c r="D201" i="25"/>
  <c r="A173" i="25"/>
  <c r="A174" i="25"/>
  <c r="A175" i="25"/>
  <c r="A176" i="25"/>
  <c r="A177" i="25"/>
  <c r="A178" i="25"/>
  <c r="A179" i="25"/>
  <c r="A180" i="25"/>
  <c r="A181" i="25"/>
  <c r="A182" i="25"/>
  <c r="A183" i="25"/>
  <c r="A184" i="25"/>
  <c r="A185" i="25"/>
  <c r="A186" i="25"/>
  <c r="A187" i="25"/>
  <c r="A188" i="25"/>
  <c r="A189" i="25"/>
  <c r="A190" i="25"/>
  <c r="A191" i="25"/>
  <c r="A192" i="25"/>
  <c r="A193" i="25"/>
  <c r="A194" i="25"/>
  <c r="A195" i="25"/>
  <c r="A196" i="25"/>
  <c r="A197" i="25"/>
  <c r="A198" i="25"/>
  <c r="A199" i="25"/>
  <c r="A200" i="25"/>
  <c r="A201" i="25"/>
  <c r="A153" i="25"/>
  <c r="A154" i="25"/>
  <c r="A155" i="25"/>
  <c r="A156" i="25"/>
  <c r="A157" i="25"/>
  <c r="A158" i="25"/>
  <c r="A159" i="25"/>
  <c r="A160" i="25"/>
  <c r="A161" i="25"/>
  <c r="A162" i="25"/>
  <c r="A163" i="25"/>
  <c r="A164" i="25"/>
  <c r="A165" i="25"/>
  <c r="A166" i="25"/>
  <c r="A167" i="25"/>
  <c r="A168" i="25"/>
  <c r="A169" i="25"/>
  <c r="A170" i="25"/>
  <c r="A171" i="25"/>
  <c r="A172" i="25"/>
  <c r="A152" i="25"/>
  <c r="G129" i="25"/>
  <c r="H129" i="25"/>
  <c r="I129" i="25"/>
  <c r="J129" i="25"/>
  <c r="G130" i="25"/>
  <c r="H130" i="25"/>
  <c r="I130" i="25"/>
  <c r="J130" i="25"/>
  <c r="G131" i="25"/>
  <c r="H131" i="25"/>
  <c r="I131" i="25"/>
  <c r="J131" i="25"/>
  <c r="G132" i="25"/>
  <c r="H132" i="25"/>
  <c r="I132" i="25"/>
  <c r="J132" i="25"/>
  <c r="G133" i="25"/>
  <c r="H133" i="25"/>
  <c r="I133" i="25"/>
  <c r="J133" i="25"/>
  <c r="G134" i="25"/>
  <c r="H134" i="25"/>
  <c r="I134" i="25"/>
  <c r="J134" i="25"/>
  <c r="G135" i="25"/>
  <c r="H135" i="25"/>
  <c r="I135" i="25"/>
  <c r="J135" i="25"/>
  <c r="G136" i="25"/>
  <c r="H136" i="25"/>
  <c r="I136" i="25"/>
  <c r="J136" i="25"/>
  <c r="G137" i="25"/>
  <c r="H137" i="25"/>
  <c r="I137" i="25"/>
  <c r="J137" i="25"/>
  <c r="G138" i="25"/>
  <c r="H138" i="25"/>
  <c r="I138" i="25"/>
  <c r="J138" i="25"/>
  <c r="G139" i="25"/>
  <c r="H139" i="25"/>
  <c r="I139" i="25"/>
  <c r="J139" i="25"/>
  <c r="G140" i="25"/>
  <c r="H140" i="25"/>
  <c r="I140" i="25"/>
  <c r="J140" i="25"/>
  <c r="G141" i="25"/>
  <c r="H141" i="25"/>
  <c r="I141" i="25"/>
  <c r="J141" i="25"/>
  <c r="G142" i="25"/>
  <c r="H142" i="25"/>
  <c r="I142" i="25"/>
  <c r="J142" i="25"/>
  <c r="G143" i="25"/>
  <c r="H143" i="25"/>
  <c r="I143" i="25"/>
  <c r="J143" i="25"/>
  <c r="G144" i="25"/>
  <c r="H144" i="25"/>
  <c r="I144" i="25"/>
  <c r="J144" i="25"/>
  <c r="G145" i="25"/>
  <c r="H145" i="25"/>
  <c r="I145" i="25"/>
  <c r="J145" i="25"/>
  <c r="G146" i="25"/>
  <c r="H146" i="25"/>
  <c r="I146" i="25"/>
  <c r="J146" i="25"/>
  <c r="G147" i="25"/>
  <c r="H147" i="25"/>
  <c r="I147" i="25"/>
  <c r="J147" i="25"/>
  <c r="G148" i="25"/>
  <c r="H148" i="25"/>
  <c r="I148" i="25"/>
  <c r="J148" i="25"/>
  <c r="G149" i="25"/>
  <c r="H149" i="25"/>
  <c r="I149" i="25"/>
  <c r="J149" i="25"/>
  <c r="G150" i="25"/>
  <c r="H150" i="25"/>
  <c r="I150" i="25"/>
  <c r="J150" i="25"/>
  <c r="G151" i="25"/>
  <c r="H151" i="25"/>
  <c r="I151" i="25"/>
  <c r="J151" i="25"/>
  <c r="G152" i="25"/>
  <c r="H152" i="25"/>
  <c r="I152" i="25"/>
  <c r="J152" i="25"/>
  <c r="H128" i="25"/>
  <c r="I128" i="25"/>
  <c r="J128" i="25"/>
  <c r="G128" i="25"/>
  <c r="A128" i="25"/>
  <c r="B128" i="25"/>
  <c r="C128" i="25"/>
  <c r="D128" i="25"/>
  <c r="A129" i="25"/>
  <c r="B129" i="25"/>
  <c r="C129" i="25"/>
  <c r="D129" i="25"/>
  <c r="A130" i="25"/>
  <c r="B130" i="25"/>
  <c r="C130" i="25"/>
  <c r="D130" i="25"/>
  <c r="A131" i="25"/>
  <c r="B131" i="25"/>
  <c r="C131" i="25"/>
  <c r="D131" i="25"/>
  <c r="A132" i="25"/>
  <c r="B132" i="25"/>
  <c r="C132" i="25"/>
  <c r="D132" i="25"/>
  <c r="A133" i="25"/>
  <c r="B133" i="25"/>
  <c r="C133" i="25"/>
  <c r="D133" i="25"/>
  <c r="A134" i="25"/>
  <c r="B134" i="25"/>
  <c r="C134" i="25"/>
  <c r="D134" i="25"/>
  <c r="A135" i="25"/>
  <c r="B135" i="25"/>
  <c r="C135" i="25"/>
  <c r="D135" i="25"/>
  <c r="A136" i="25"/>
  <c r="B136" i="25"/>
  <c r="C136" i="25"/>
  <c r="D136" i="25"/>
  <c r="A137" i="25"/>
  <c r="B137" i="25"/>
  <c r="C137" i="25"/>
  <c r="D137" i="25"/>
  <c r="A138" i="25"/>
  <c r="B138" i="25"/>
  <c r="C138" i="25"/>
  <c r="D138" i="25"/>
  <c r="A139" i="25"/>
  <c r="B139" i="25"/>
  <c r="C139" i="25"/>
  <c r="D139" i="25"/>
  <c r="A140" i="25"/>
  <c r="B140" i="25"/>
  <c r="C140" i="25"/>
  <c r="D140" i="25"/>
  <c r="A141" i="25"/>
  <c r="B141" i="25"/>
  <c r="C141" i="25"/>
  <c r="D141" i="25"/>
  <c r="A142" i="25"/>
  <c r="B142" i="25"/>
  <c r="C142" i="25"/>
  <c r="D142" i="25"/>
  <c r="A143" i="25"/>
  <c r="B143" i="25"/>
  <c r="C143" i="25"/>
  <c r="D143" i="25"/>
  <c r="A144" i="25"/>
  <c r="B144" i="25"/>
  <c r="C144" i="25"/>
  <c r="D144" i="25"/>
  <c r="A145" i="25"/>
  <c r="B145" i="25"/>
  <c r="C145" i="25"/>
  <c r="D145" i="25"/>
  <c r="A146" i="25"/>
  <c r="B146" i="25"/>
  <c r="C146" i="25"/>
  <c r="D146" i="25"/>
  <c r="A147" i="25"/>
  <c r="B147" i="25"/>
  <c r="C147" i="25"/>
  <c r="D147" i="25"/>
  <c r="A148" i="25"/>
  <c r="B148" i="25"/>
  <c r="C148" i="25"/>
  <c r="D148" i="25"/>
  <c r="A149" i="25"/>
  <c r="B149" i="25"/>
  <c r="C149" i="25"/>
  <c r="D149" i="25"/>
  <c r="A150" i="25"/>
  <c r="B150" i="25"/>
  <c r="C150" i="25"/>
  <c r="D150" i="25"/>
  <c r="A151" i="25"/>
  <c r="B151" i="25"/>
  <c r="C151" i="25"/>
  <c r="D151" i="25"/>
  <c r="B127" i="25"/>
  <c r="C127" i="25"/>
  <c r="D127" i="25"/>
  <c r="A127" i="25"/>
  <c r="G104" i="25"/>
  <c r="H104" i="25"/>
  <c r="I104" i="25"/>
  <c r="J104" i="25"/>
  <c r="G105" i="25"/>
  <c r="H105" i="25"/>
  <c r="I105" i="25"/>
  <c r="J105" i="25"/>
  <c r="G106" i="25"/>
  <c r="H106" i="25"/>
  <c r="I106" i="25"/>
  <c r="J106" i="25"/>
  <c r="G107" i="25"/>
  <c r="H107" i="25"/>
  <c r="I107" i="25"/>
  <c r="J107" i="25"/>
  <c r="G108" i="25"/>
  <c r="H108" i="25"/>
  <c r="I108" i="25"/>
  <c r="J108" i="25"/>
  <c r="G109" i="25"/>
  <c r="H109" i="25"/>
  <c r="I109" i="25"/>
  <c r="J109" i="25"/>
  <c r="G110" i="25"/>
  <c r="H110" i="25"/>
  <c r="I110" i="25"/>
  <c r="J110" i="25"/>
  <c r="G111" i="25"/>
  <c r="H111" i="25"/>
  <c r="I111" i="25"/>
  <c r="J111" i="25"/>
  <c r="G112" i="25"/>
  <c r="H112" i="25"/>
  <c r="I112" i="25"/>
  <c r="J112" i="25"/>
  <c r="G113" i="25"/>
  <c r="H113" i="25"/>
  <c r="I113" i="25"/>
  <c r="J113" i="25"/>
  <c r="G114" i="25"/>
  <c r="H114" i="25"/>
  <c r="I114" i="25"/>
  <c r="J114" i="25"/>
  <c r="G115" i="25"/>
  <c r="H115" i="25"/>
  <c r="I115" i="25"/>
  <c r="J115" i="25"/>
  <c r="G116" i="25"/>
  <c r="H116" i="25"/>
  <c r="I116" i="25"/>
  <c r="J116" i="25"/>
  <c r="G117" i="25"/>
  <c r="H117" i="25"/>
  <c r="I117" i="25"/>
  <c r="J117" i="25"/>
  <c r="G118" i="25"/>
  <c r="H118" i="25"/>
  <c r="I118" i="25"/>
  <c r="J118" i="25"/>
  <c r="G119" i="25"/>
  <c r="H119" i="25"/>
  <c r="I119" i="25"/>
  <c r="J119" i="25"/>
  <c r="G120" i="25"/>
  <c r="H120" i="25"/>
  <c r="I120" i="25"/>
  <c r="J120" i="25"/>
  <c r="G121" i="25"/>
  <c r="H121" i="25"/>
  <c r="I121" i="25"/>
  <c r="J121" i="25"/>
  <c r="G122" i="25"/>
  <c r="H122" i="25"/>
  <c r="I122" i="25"/>
  <c r="J122" i="25"/>
  <c r="G123" i="25"/>
  <c r="H123" i="25"/>
  <c r="I123" i="25"/>
  <c r="J123" i="25"/>
  <c r="G124" i="25"/>
  <c r="H124" i="25"/>
  <c r="I124" i="25"/>
  <c r="J124" i="25"/>
  <c r="G125" i="25"/>
  <c r="H125" i="25"/>
  <c r="I125" i="25"/>
  <c r="J125" i="25"/>
  <c r="G126" i="25"/>
  <c r="H126" i="25"/>
  <c r="I126" i="25"/>
  <c r="J126" i="25"/>
  <c r="G127" i="25"/>
  <c r="H127" i="25"/>
  <c r="I127" i="25"/>
  <c r="J127" i="25"/>
  <c r="H103" i="25"/>
  <c r="I103" i="25"/>
  <c r="J103" i="25"/>
  <c r="G103" i="25"/>
  <c r="B102" i="25"/>
  <c r="C102" i="25"/>
  <c r="D102" i="25"/>
  <c r="B103" i="25"/>
  <c r="C103" i="25"/>
  <c r="D103" i="25"/>
  <c r="B104" i="25"/>
  <c r="C104" i="25"/>
  <c r="D104" i="25"/>
  <c r="B105" i="25"/>
  <c r="C105" i="25"/>
  <c r="D105" i="25"/>
  <c r="B106" i="25"/>
  <c r="C106" i="25"/>
  <c r="D106" i="25"/>
  <c r="B107" i="25"/>
  <c r="C107" i="25"/>
  <c r="D107" i="25"/>
  <c r="B108" i="25"/>
  <c r="C108" i="25"/>
  <c r="D108" i="25"/>
  <c r="B109" i="25"/>
  <c r="C109" i="25"/>
  <c r="D109" i="25"/>
  <c r="B110" i="25"/>
  <c r="C110" i="25"/>
  <c r="D110" i="25"/>
  <c r="B111" i="25"/>
  <c r="C111" i="25"/>
  <c r="D111" i="25"/>
  <c r="B112" i="25"/>
  <c r="C112" i="25"/>
  <c r="D112" i="25"/>
  <c r="B113" i="25"/>
  <c r="C113" i="25"/>
  <c r="D113" i="25"/>
  <c r="B114" i="25"/>
  <c r="C114" i="25"/>
  <c r="D114" i="25"/>
  <c r="B115" i="25"/>
  <c r="C115" i="25"/>
  <c r="D115" i="25"/>
  <c r="B116" i="25"/>
  <c r="C116" i="25"/>
  <c r="D116" i="25"/>
  <c r="B117" i="25"/>
  <c r="C117" i="25"/>
  <c r="D117" i="25"/>
  <c r="B118" i="25"/>
  <c r="C118" i="25"/>
  <c r="D118" i="25"/>
  <c r="B119" i="25"/>
  <c r="C119" i="25"/>
  <c r="D119" i="25"/>
  <c r="B120" i="25"/>
  <c r="C120" i="25"/>
  <c r="D120" i="25"/>
  <c r="B121" i="25"/>
  <c r="C121" i="25"/>
  <c r="D121" i="25"/>
  <c r="B122" i="25"/>
  <c r="C122" i="25"/>
  <c r="D122" i="25"/>
  <c r="B123" i="25"/>
  <c r="C123" i="25"/>
  <c r="D123" i="25"/>
  <c r="B124" i="25"/>
  <c r="C124" i="25"/>
  <c r="D124" i="25"/>
  <c r="B125" i="25"/>
  <c r="C125" i="25"/>
  <c r="D125" i="25"/>
  <c r="B126" i="25"/>
  <c r="C126" i="25"/>
  <c r="D126" i="25"/>
  <c r="A104" i="25"/>
  <c r="A105" i="25"/>
  <c r="A106" i="25"/>
  <c r="A107" i="25"/>
  <c r="A108" i="25"/>
  <c r="A109" i="25"/>
  <c r="A110" i="25"/>
  <c r="A111" i="25"/>
  <c r="A112" i="25"/>
  <c r="A113" i="25"/>
  <c r="A114" i="25"/>
  <c r="A115" i="25"/>
  <c r="A116" i="25"/>
  <c r="A117" i="25"/>
  <c r="A118" i="25"/>
  <c r="A119" i="25"/>
  <c r="A120" i="25"/>
  <c r="A121" i="25"/>
  <c r="A122" i="25"/>
  <c r="A123" i="25"/>
  <c r="A124" i="25"/>
  <c r="A125" i="25"/>
  <c r="A126" i="25"/>
  <c r="A103" i="25"/>
  <c r="A102" i="25"/>
  <c r="G79" i="25"/>
  <c r="H79" i="25"/>
  <c r="I79" i="25"/>
  <c r="J79" i="25"/>
  <c r="G80" i="25"/>
  <c r="H80" i="25"/>
  <c r="I80" i="25"/>
  <c r="J80" i="25"/>
  <c r="G81" i="25"/>
  <c r="H81" i="25"/>
  <c r="I81" i="25"/>
  <c r="J81" i="25"/>
  <c r="G82" i="25"/>
  <c r="H82" i="25"/>
  <c r="I82" i="25"/>
  <c r="J82" i="25"/>
  <c r="G83" i="25"/>
  <c r="H83" i="25"/>
  <c r="I83" i="25"/>
  <c r="J83" i="25"/>
  <c r="G84" i="25"/>
  <c r="H84" i="25"/>
  <c r="I84" i="25"/>
  <c r="J84" i="25"/>
  <c r="G85" i="25"/>
  <c r="H85" i="25"/>
  <c r="I85" i="25"/>
  <c r="J85" i="25"/>
  <c r="G86" i="25"/>
  <c r="H86" i="25"/>
  <c r="I86" i="25"/>
  <c r="J86" i="25"/>
  <c r="G87" i="25"/>
  <c r="H87" i="25"/>
  <c r="I87" i="25"/>
  <c r="J87" i="25"/>
  <c r="G88" i="25"/>
  <c r="H88" i="25"/>
  <c r="I88" i="25"/>
  <c r="J88" i="25"/>
  <c r="G89" i="25"/>
  <c r="H89" i="25"/>
  <c r="I89" i="25"/>
  <c r="J89" i="25"/>
  <c r="G90" i="25"/>
  <c r="H90" i="25"/>
  <c r="I90" i="25"/>
  <c r="J90" i="25"/>
  <c r="G91" i="25"/>
  <c r="H91" i="25"/>
  <c r="I91" i="25"/>
  <c r="J91" i="25"/>
  <c r="G92" i="25"/>
  <c r="H92" i="25"/>
  <c r="I92" i="25"/>
  <c r="J92" i="25"/>
  <c r="G93" i="25"/>
  <c r="H93" i="25"/>
  <c r="I93" i="25"/>
  <c r="J93" i="25"/>
  <c r="G94" i="25"/>
  <c r="H94" i="25"/>
  <c r="I94" i="25"/>
  <c r="J94" i="25"/>
  <c r="G95" i="25"/>
  <c r="H95" i="25"/>
  <c r="I95" i="25"/>
  <c r="J95" i="25"/>
  <c r="G96" i="25"/>
  <c r="H96" i="25"/>
  <c r="I96" i="25"/>
  <c r="J96" i="25"/>
  <c r="G97" i="25"/>
  <c r="H97" i="25"/>
  <c r="I97" i="25"/>
  <c r="J97" i="25"/>
  <c r="G98" i="25"/>
  <c r="H98" i="25"/>
  <c r="I98" i="25"/>
  <c r="J98" i="25"/>
  <c r="G99" i="25"/>
  <c r="H99" i="25"/>
  <c r="I99" i="25"/>
  <c r="J99" i="25"/>
  <c r="G100" i="25"/>
  <c r="H100" i="25"/>
  <c r="I100" i="25"/>
  <c r="J100" i="25"/>
  <c r="G101" i="25"/>
  <c r="H101" i="25"/>
  <c r="I101" i="25"/>
  <c r="J101" i="25"/>
  <c r="G102" i="25"/>
  <c r="H102" i="25"/>
  <c r="I102" i="25"/>
  <c r="J102" i="25"/>
  <c r="H78" i="25"/>
  <c r="I78" i="25"/>
  <c r="J78" i="25"/>
  <c r="G78" i="25"/>
  <c r="A82" i="25"/>
  <c r="B82" i="25"/>
  <c r="C82" i="25"/>
  <c r="D82" i="25"/>
  <c r="A83" i="25"/>
  <c r="B83" i="25"/>
  <c r="C83" i="25"/>
  <c r="D83" i="25"/>
  <c r="A84" i="25"/>
  <c r="B84" i="25"/>
  <c r="C84" i="25"/>
  <c r="D84" i="25"/>
  <c r="A85" i="25"/>
  <c r="B85" i="25"/>
  <c r="C85" i="25"/>
  <c r="D85" i="25"/>
  <c r="A86" i="25"/>
  <c r="B86" i="25"/>
  <c r="C86" i="25"/>
  <c r="D86" i="25"/>
  <c r="A87" i="25"/>
  <c r="B87" i="25"/>
  <c r="C87" i="25"/>
  <c r="D87" i="25"/>
  <c r="A88" i="25"/>
  <c r="B88" i="25"/>
  <c r="C88" i="25"/>
  <c r="D88" i="25"/>
  <c r="A89" i="25"/>
  <c r="B89" i="25"/>
  <c r="C89" i="25"/>
  <c r="D89" i="25"/>
  <c r="A90" i="25"/>
  <c r="B90" i="25"/>
  <c r="C90" i="25"/>
  <c r="D90" i="25"/>
  <c r="A91" i="25"/>
  <c r="B91" i="25"/>
  <c r="C91" i="25"/>
  <c r="D91" i="25"/>
  <c r="A92" i="25"/>
  <c r="B92" i="25"/>
  <c r="C92" i="25"/>
  <c r="D92" i="25"/>
  <c r="A93" i="25"/>
  <c r="B93" i="25"/>
  <c r="C93" i="25"/>
  <c r="D93" i="25"/>
  <c r="A94" i="25"/>
  <c r="B94" i="25"/>
  <c r="C94" i="25"/>
  <c r="D94" i="25"/>
  <c r="A95" i="25"/>
  <c r="B95" i="25"/>
  <c r="C95" i="25"/>
  <c r="D95" i="25"/>
  <c r="A96" i="25"/>
  <c r="B96" i="25"/>
  <c r="C96" i="25"/>
  <c r="D96" i="25"/>
  <c r="A97" i="25"/>
  <c r="B97" i="25"/>
  <c r="C97" i="25"/>
  <c r="D97" i="25"/>
  <c r="A98" i="25"/>
  <c r="B98" i="25"/>
  <c r="C98" i="25"/>
  <c r="D98" i="25"/>
  <c r="A99" i="25"/>
  <c r="B99" i="25"/>
  <c r="C99" i="25"/>
  <c r="D99" i="25"/>
  <c r="A100" i="25"/>
  <c r="B100" i="25"/>
  <c r="C100" i="25"/>
  <c r="D100" i="25"/>
  <c r="A101" i="25"/>
  <c r="B101" i="25"/>
  <c r="C101" i="25"/>
  <c r="D101" i="25"/>
  <c r="B77" i="25"/>
  <c r="C77" i="25"/>
  <c r="D77" i="25"/>
  <c r="B78" i="25"/>
  <c r="C78" i="25"/>
  <c r="D78" i="25"/>
  <c r="B79" i="25"/>
  <c r="C79" i="25"/>
  <c r="D79" i="25"/>
  <c r="B80" i="25"/>
  <c r="C80" i="25"/>
  <c r="D80" i="25"/>
  <c r="B81" i="25"/>
  <c r="C81" i="25"/>
  <c r="D81" i="25"/>
  <c r="A78" i="25"/>
  <c r="A79" i="25"/>
  <c r="A80" i="25"/>
  <c r="A81" i="25"/>
  <c r="A77" i="25"/>
  <c r="H53" i="25"/>
  <c r="I53" i="25"/>
  <c r="J53" i="25"/>
  <c r="H54" i="25"/>
  <c r="I54" i="25"/>
  <c r="J54" i="25"/>
  <c r="H55" i="25"/>
  <c r="I55" i="25"/>
  <c r="J55" i="25"/>
  <c r="H56" i="25"/>
  <c r="I56" i="25"/>
  <c r="J56" i="25"/>
  <c r="H57" i="25"/>
  <c r="I57" i="25"/>
  <c r="J57" i="25"/>
  <c r="H58" i="25"/>
  <c r="I58" i="25"/>
  <c r="J58" i="25"/>
  <c r="H59" i="25"/>
  <c r="I59" i="25"/>
  <c r="J59" i="25"/>
  <c r="H60" i="25"/>
  <c r="I60" i="25"/>
  <c r="J60" i="25"/>
  <c r="H61" i="25"/>
  <c r="I61" i="25"/>
  <c r="J61" i="25"/>
  <c r="H62" i="25"/>
  <c r="I62" i="25"/>
  <c r="J62" i="25"/>
  <c r="H63" i="25"/>
  <c r="I63" i="25"/>
  <c r="J63" i="25"/>
  <c r="H64" i="25"/>
  <c r="I64" i="25"/>
  <c r="J64" i="25"/>
  <c r="H65" i="25"/>
  <c r="I65" i="25"/>
  <c r="J65" i="25"/>
  <c r="H66" i="25"/>
  <c r="I66" i="25"/>
  <c r="J66" i="25"/>
  <c r="H67" i="25"/>
  <c r="I67" i="25"/>
  <c r="J67" i="25"/>
  <c r="H68" i="25"/>
  <c r="I68" i="25"/>
  <c r="J68" i="25"/>
  <c r="H69" i="25"/>
  <c r="I69" i="25"/>
  <c r="J69" i="25"/>
  <c r="H70" i="25"/>
  <c r="I70" i="25"/>
  <c r="J70" i="25"/>
  <c r="H71" i="25"/>
  <c r="I71" i="25"/>
  <c r="J71" i="25"/>
  <c r="H72" i="25"/>
  <c r="I72" i="25"/>
  <c r="J72" i="25"/>
  <c r="H73" i="25"/>
  <c r="I73" i="25"/>
  <c r="J73" i="25"/>
  <c r="H74" i="25"/>
  <c r="I74" i="25"/>
  <c r="J74" i="25"/>
  <c r="H75" i="25"/>
  <c r="I75" i="25"/>
  <c r="J75" i="25"/>
  <c r="H76" i="25"/>
  <c r="I76" i="25"/>
  <c r="J76" i="25"/>
  <c r="H77" i="25"/>
  <c r="I77" i="25"/>
  <c r="J77" i="25"/>
  <c r="G60" i="25"/>
  <c r="G61" i="25"/>
  <c r="G62" i="25"/>
  <c r="G63" i="25"/>
  <c r="G64" i="25"/>
  <c r="G65" i="25"/>
  <c r="G66" i="25"/>
  <c r="G67" i="25"/>
  <c r="G68" i="25"/>
  <c r="G69" i="25"/>
  <c r="G70" i="25"/>
  <c r="G71" i="25"/>
  <c r="G72" i="25"/>
  <c r="G73" i="25"/>
  <c r="G74" i="25"/>
  <c r="G75" i="25"/>
  <c r="G76" i="25"/>
  <c r="G77" i="25"/>
  <c r="G54" i="25"/>
  <c r="G55" i="25"/>
  <c r="G56" i="25"/>
  <c r="G57" i="25"/>
  <c r="G58" i="25"/>
  <c r="G59" i="25"/>
  <c r="G53" i="25"/>
  <c r="A57" i="25"/>
  <c r="B57" i="25"/>
  <c r="C57" i="25"/>
  <c r="D57" i="25"/>
  <c r="A58" i="25"/>
  <c r="B58" i="25"/>
  <c r="C58" i="25"/>
  <c r="D58" i="25"/>
  <c r="A59" i="25"/>
  <c r="B59" i="25"/>
  <c r="C59" i="25"/>
  <c r="D59" i="25"/>
  <c r="A60" i="25"/>
  <c r="B60" i="25"/>
  <c r="C60" i="25"/>
  <c r="D60" i="25"/>
  <c r="A61" i="25"/>
  <c r="B61" i="25"/>
  <c r="C61" i="25"/>
  <c r="D61" i="25"/>
  <c r="A62" i="25"/>
  <c r="B62" i="25"/>
  <c r="C62" i="25"/>
  <c r="D62" i="25"/>
  <c r="A63" i="25"/>
  <c r="B63" i="25"/>
  <c r="C63" i="25"/>
  <c r="D63" i="25"/>
  <c r="A64" i="25"/>
  <c r="B64" i="25"/>
  <c r="C64" i="25"/>
  <c r="D64" i="25"/>
  <c r="A65" i="25"/>
  <c r="B65" i="25"/>
  <c r="C65" i="25"/>
  <c r="D65" i="25"/>
  <c r="A66" i="25"/>
  <c r="B66" i="25"/>
  <c r="C66" i="25"/>
  <c r="D66" i="25"/>
  <c r="A67" i="25"/>
  <c r="B67" i="25"/>
  <c r="C67" i="25"/>
  <c r="D67" i="25"/>
  <c r="A68" i="25"/>
  <c r="B68" i="25"/>
  <c r="C68" i="25"/>
  <c r="D68" i="25"/>
  <c r="A69" i="25"/>
  <c r="B69" i="25"/>
  <c r="C69" i="25"/>
  <c r="D69" i="25"/>
  <c r="A70" i="25"/>
  <c r="B70" i="25"/>
  <c r="C70" i="25"/>
  <c r="D70" i="25"/>
  <c r="A71" i="25"/>
  <c r="B71" i="25"/>
  <c r="C71" i="25"/>
  <c r="D71" i="25"/>
  <c r="A72" i="25"/>
  <c r="B72" i="25"/>
  <c r="C72" i="25"/>
  <c r="D72" i="25"/>
  <c r="A73" i="25"/>
  <c r="B73" i="25"/>
  <c r="C73" i="25"/>
  <c r="D73" i="25"/>
  <c r="A74" i="25"/>
  <c r="B74" i="25"/>
  <c r="C74" i="25"/>
  <c r="D74" i="25"/>
  <c r="A75" i="25"/>
  <c r="B75" i="25"/>
  <c r="C75" i="25"/>
  <c r="D75" i="25"/>
  <c r="A76" i="25"/>
  <c r="B76" i="25"/>
  <c r="C76" i="25"/>
  <c r="D76" i="25"/>
  <c r="A53" i="25"/>
  <c r="B53" i="25"/>
  <c r="C53" i="25"/>
  <c r="D53" i="25"/>
  <c r="A54" i="25"/>
  <c r="B54" i="25"/>
  <c r="C54" i="25"/>
  <c r="D54" i="25"/>
  <c r="A55" i="25"/>
  <c r="B55" i="25"/>
  <c r="C55" i="25"/>
  <c r="D55" i="25"/>
  <c r="A56" i="25"/>
  <c r="B56" i="25"/>
  <c r="C56" i="25"/>
  <c r="D56" i="25"/>
  <c r="B52" i="25"/>
  <c r="C52" i="25"/>
  <c r="D52" i="25"/>
  <c r="A52" i="25"/>
  <c r="H28" i="25"/>
  <c r="I28" i="25"/>
  <c r="J28" i="25"/>
  <c r="H29" i="25"/>
  <c r="I29" i="25"/>
  <c r="J29" i="25"/>
  <c r="H30" i="25"/>
  <c r="I30" i="25"/>
  <c r="J30" i="25"/>
  <c r="H31" i="25"/>
  <c r="I31" i="25"/>
  <c r="J31" i="25"/>
  <c r="H32" i="25"/>
  <c r="I32" i="25"/>
  <c r="J32" i="25"/>
  <c r="H33" i="25"/>
  <c r="I33" i="25"/>
  <c r="J33" i="25"/>
  <c r="H34" i="25"/>
  <c r="I34" i="25"/>
  <c r="J34" i="25"/>
  <c r="H35" i="25"/>
  <c r="I35" i="25"/>
  <c r="J35" i="25"/>
  <c r="H36" i="25"/>
  <c r="I36" i="25"/>
  <c r="J36" i="25"/>
  <c r="H37" i="25"/>
  <c r="I37" i="25"/>
  <c r="J37" i="25"/>
  <c r="H38" i="25"/>
  <c r="I38" i="25"/>
  <c r="J38" i="25"/>
  <c r="H39" i="25"/>
  <c r="I39" i="25"/>
  <c r="J39" i="25"/>
  <c r="H40" i="25"/>
  <c r="I40" i="25"/>
  <c r="J40" i="25"/>
  <c r="H41" i="25"/>
  <c r="I41" i="25"/>
  <c r="J41" i="25"/>
  <c r="H42" i="25"/>
  <c r="I42" i="25"/>
  <c r="J42" i="25"/>
  <c r="H43" i="25"/>
  <c r="I43" i="25"/>
  <c r="J43" i="25"/>
  <c r="H44" i="25"/>
  <c r="I44" i="25"/>
  <c r="J44" i="25"/>
  <c r="H45" i="25"/>
  <c r="I45" i="25"/>
  <c r="J45" i="25"/>
  <c r="H46" i="25"/>
  <c r="I46" i="25"/>
  <c r="J46" i="25"/>
  <c r="H47" i="25"/>
  <c r="I47" i="25"/>
  <c r="J47" i="25"/>
  <c r="H48" i="25"/>
  <c r="I48" i="25"/>
  <c r="J48" i="25"/>
  <c r="H49" i="25"/>
  <c r="I49" i="25"/>
  <c r="J49" i="25"/>
  <c r="H50" i="25"/>
  <c r="I50" i="25"/>
  <c r="J50" i="25"/>
  <c r="H51" i="25"/>
  <c r="I51" i="25"/>
  <c r="J51" i="25"/>
  <c r="H52" i="25"/>
  <c r="I52" i="25"/>
  <c r="J52" i="25"/>
  <c r="G35" i="25"/>
  <c r="G36" i="25"/>
  <c r="G37" i="25"/>
  <c r="G38" i="25"/>
  <c r="G39" i="25"/>
  <c r="G40" i="25"/>
  <c r="G41" i="25"/>
  <c r="G42" i="25"/>
  <c r="G43" i="25"/>
  <c r="G44" i="25"/>
  <c r="G45" i="25"/>
  <c r="G46" i="25"/>
  <c r="G47" i="25"/>
  <c r="G48" i="25"/>
  <c r="G49" i="25"/>
  <c r="G50" i="25"/>
  <c r="G51" i="25"/>
  <c r="G52" i="25"/>
  <c r="G29" i="25"/>
  <c r="G30" i="25"/>
  <c r="G31" i="25"/>
  <c r="G32" i="25"/>
  <c r="G33" i="25"/>
  <c r="G34" i="25"/>
  <c r="G28" i="25"/>
  <c r="B28" i="25"/>
  <c r="C28" i="25"/>
  <c r="D28" i="25"/>
  <c r="B29" i="25"/>
  <c r="C29" i="25"/>
  <c r="D29" i="25"/>
  <c r="B30" i="25"/>
  <c r="C30" i="25"/>
  <c r="D30" i="25"/>
  <c r="B31" i="25"/>
  <c r="C31" i="25"/>
  <c r="D31" i="25"/>
  <c r="B32" i="25"/>
  <c r="C32" i="25"/>
  <c r="D32" i="25"/>
  <c r="B33" i="25"/>
  <c r="C33" i="25"/>
  <c r="D33" i="25"/>
  <c r="B34" i="25"/>
  <c r="C34" i="25"/>
  <c r="D34" i="25"/>
  <c r="B35" i="25"/>
  <c r="C35" i="25"/>
  <c r="D35" i="25"/>
  <c r="B36" i="25"/>
  <c r="C36" i="25"/>
  <c r="D36" i="25"/>
  <c r="B37" i="25"/>
  <c r="C37" i="25"/>
  <c r="D37" i="25"/>
  <c r="B38" i="25"/>
  <c r="C38" i="25"/>
  <c r="D38" i="25"/>
  <c r="B39" i="25"/>
  <c r="C39" i="25"/>
  <c r="D39" i="25"/>
  <c r="B40" i="25"/>
  <c r="C40" i="25"/>
  <c r="D40" i="25"/>
  <c r="B41" i="25"/>
  <c r="C41" i="25"/>
  <c r="D41" i="25"/>
  <c r="B42" i="25"/>
  <c r="C42" i="25"/>
  <c r="D42" i="25"/>
  <c r="B43" i="25"/>
  <c r="C43" i="25"/>
  <c r="D43" i="25"/>
  <c r="B44" i="25"/>
  <c r="C44" i="25"/>
  <c r="D44" i="25"/>
  <c r="B45" i="25"/>
  <c r="C45" i="25"/>
  <c r="D45" i="25"/>
  <c r="B46" i="25"/>
  <c r="C46" i="25"/>
  <c r="D46" i="25"/>
  <c r="B47" i="25"/>
  <c r="C47" i="25"/>
  <c r="D47" i="25"/>
  <c r="B48" i="25"/>
  <c r="C48" i="25"/>
  <c r="D48" i="25"/>
  <c r="B49" i="25"/>
  <c r="C49" i="25"/>
  <c r="D49" i="25"/>
  <c r="B50" i="25"/>
  <c r="C50" i="25"/>
  <c r="D50" i="25"/>
  <c r="B51" i="25"/>
  <c r="C51" i="25"/>
  <c r="D51" i="25"/>
  <c r="A29" i="25"/>
  <c r="A30" i="25"/>
  <c r="A31" i="25"/>
  <c r="A32" i="25"/>
  <c r="A33" i="25"/>
  <c r="A34" i="25"/>
  <c r="A35" i="25"/>
  <c r="A36" i="25"/>
  <c r="A37" i="25"/>
  <c r="A38" i="25"/>
  <c r="A39" i="25"/>
  <c r="A40" i="25"/>
  <c r="A41" i="25"/>
  <c r="A42" i="25"/>
  <c r="A43" i="25"/>
  <c r="A44" i="25"/>
  <c r="A45" i="25"/>
  <c r="A46" i="25"/>
  <c r="A47" i="25"/>
  <c r="A48" i="25"/>
  <c r="A49" i="25"/>
  <c r="A50" i="25"/>
  <c r="A51" i="25"/>
  <c r="A28" i="25"/>
  <c r="B27" i="25"/>
  <c r="C27" i="25"/>
  <c r="D27" i="25"/>
  <c r="A27" i="25"/>
  <c r="H3" i="25"/>
  <c r="I3" i="25"/>
  <c r="J3" i="25"/>
  <c r="H4" i="25"/>
  <c r="I4" i="25"/>
  <c r="J4" i="25"/>
  <c r="H5" i="25"/>
  <c r="I5" i="25"/>
  <c r="J5" i="25"/>
  <c r="H6" i="25"/>
  <c r="I6" i="25"/>
  <c r="J6" i="25"/>
  <c r="H7" i="25"/>
  <c r="I7" i="25"/>
  <c r="J7" i="25"/>
  <c r="H8" i="25"/>
  <c r="I8" i="25"/>
  <c r="J8" i="25"/>
  <c r="H9" i="25"/>
  <c r="I9" i="25"/>
  <c r="J9" i="25"/>
  <c r="H10" i="25"/>
  <c r="I10" i="25"/>
  <c r="J10" i="25"/>
  <c r="H11" i="25"/>
  <c r="I11" i="25"/>
  <c r="J11" i="25"/>
  <c r="H12" i="25"/>
  <c r="I12" i="25"/>
  <c r="J12" i="25"/>
  <c r="H13" i="25"/>
  <c r="I13" i="25"/>
  <c r="J13" i="25"/>
  <c r="H14" i="25"/>
  <c r="I14" i="25"/>
  <c r="J14" i="25"/>
  <c r="H15" i="25"/>
  <c r="I15" i="25"/>
  <c r="J15" i="25"/>
  <c r="H16" i="25"/>
  <c r="I16" i="25"/>
  <c r="J16" i="25"/>
  <c r="H17" i="25"/>
  <c r="I17" i="25"/>
  <c r="J17" i="25"/>
  <c r="H18" i="25"/>
  <c r="I18" i="25"/>
  <c r="J18" i="25"/>
  <c r="H19" i="25"/>
  <c r="I19" i="25"/>
  <c r="J19" i="25"/>
  <c r="H20" i="25"/>
  <c r="I20" i="25"/>
  <c r="J20" i="25"/>
  <c r="H21" i="25"/>
  <c r="I21" i="25"/>
  <c r="J21" i="25"/>
  <c r="H22" i="25"/>
  <c r="I22" i="25"/>
  <c r="J22" i="25"/>
  <c r="H23" i="25"/>
  <c r="I23" i="25"/>
  <c r="J23" i="25"/>
  <c r="H24" i="25"/>
  <c r="I24" i="25"/>
  <c r="J24" i="25"/>
  <c r="H25" i="25"/>
  <c r="I25" i="25"/>
  <c r="J25" i="25"/>
  <c r="H26" i="25"/>
  <c r="I26" i="25"/>
  <c r="J26" i="25"/>
  <c r="H27" i="25"/>
  <c r="I27" i="25"/>
  <c r="J27" i="25"/>
  <c r="G4" i="25"/>
  <c r="G5" i="25"/>
  <c r="G6" i="25"/>
  <c r="G7" i="25"/>
  <c r="G8" i="25"/>
  <c r="G9" i="25"/>
  <c r="G10" i="25"/>
  <c r="G11" i="25"/>
  <c r="G12" i="25"/>
  <c r="G13" i="25"/>
  <c r="G14" i="25"/>
  <c r="G15" i="25"/>
  <c r="G16" i="25"/>
  <c r="G17" i="25"/>
  <c r="G18" i="25"/>
  <c r="G19" i="25"/>
  <c r="G20" i="25"/>
  <c r="G21" i="25"/>
  <c r="G22" i="25"/>
  <c r="G23" i="25"/>
  <c r="G24" i="25"/>
  <c r="G25" i="25"/>
  <c r="G26" i="25"/>
  <c r="G27" i="25"/>
  <c r="G3" i="25"/>
  <c r="B3" i="25"/>
  <c r="C3" i="25"/>
  <c r="D3" i="25"/>
  <c r="B4" i="25"/>
  <c r="C4" i="25"/>
  <c r="D4" i="25"/>
  <c r="B5" i="25"/>
  <c r="C5" i="25"/>
  <c r="D5" i="25"/>
  <c r="B6" i="25"/>
  <c r="C6" i="25"/>
  <c r="D6" i="25"/>
  <c r="B7" i="25"/>
  <c r="C7" i="25"/>
  <c r="D7" i="25"/>
  <c r="B8" i="25"/>
  <c r="C8" i="25"/>
  <c r="D8" i="25"/>
  <c r="B9" i="25"/>
  <c r="C9" i="25"/>
  <c r="D9" i="25"/>
  <c r="B10" i="25"/>
  <c r="C10" i="25"/>
  <c r="D10" i="25"/>
  <c r="B11" i="25"/>
  <c r="C11" i="25"/>
  <c r="D11" i="25"/>
  <c r="B12" i="25"/>
  <c r="C12" i="25"/>
  <c r="D12" i="25"/>
  <c r="B13" i="25"/>
  <c r="C13" i="25"/>
  <c r="D13" i="25"/>
  <c r="B14" i="25"/>
  <c r="C14" i="25"/>
  <c r="D14" i="25"/>
  <c r="B15" i="25"/>
  <c r="C15" i="25"/>
  <c r="D15" i="25"/>
  <c r="B16" i="25"/>
  <c r="C16" i="25"/>
  <c r="D16" i="25"/>
  <c r="B17" i="25"/>
  <c r="C17" i="25"/>
  <c r="D17" i="25"/>
  <c r="B18" i="25"/>
  <c r="C18" i="25"/>
  <c r="D18" i="25"/>
  <c r="B19" i="25"/>
  <c r="C19" i="25"/>
  <c r="D19" i="25"/>
  <c r="B20" i="25"/>
  <c r="C20" i="25"/>
  <c r="D20" i="25"/>
  <c r="B21" i="25"/>
  <c r="C21" i="25"/>
  <c r="D21" i="25"/>
  <c r="B22" i="25"/>
  <c r="C22" i="25"/>
  <c r="D22" i="25"/>
  <c r="B23" i="25"/>
  <c r="C23" i="25"/>
  <c r="D23" i="25"/>
  <c r="B24" i="25"/>
  <c r="C24" i="25"/>
  <c r="D24" i="25"/>
  <c r="B25" i="25"/>
  <c r="C25" i="25"/>
  <c r="D25" i="25"/>
  <c r="B26" i="25"/>
  <c r="C26" i="25"/>
  <c r="D26" i="25"/>
  <c r="A4" i="25"/>
  <c r="A5" i="25"/>
  <c r="A6" i="25"/>
  <c r="A7" i="25"/>
  <c r="A8" i="25"/>
  <c r="A9" i="25"/>
  <c r="A10" i="25"/>
  <c r="A11" i="25"/>
  <c r="A12" i="25"/>
  <c r="A13" i="25"/>
  <c r="A14" i="25"/>
  <c r="A15" i="25"/>
  <c r="A16" i="25"/>
  <c r="A17" i="25"/>
  <c r="A18" i="25"/>
  <c r="A19" i="25"/>
  <c r="A20" i="25"/>
  <c r="A21" i="25"/>
  <c r="A22" i="25"/>
  <c r="A23" i="25"/>
  <c r="A24" i="25"/>
  <c r="A25" i="25"/>
  <c r="A26" i="25"/>
  <c r="A3" i="25"/>
  <c r="P159" i="23"/>
  <c r="X159" i="23"/>
  <c r="AZ159" i="23"/>
  <c r="BH159" i="23"/>
  <c r="P160" i="23"/>
  <c r="X160" i="23"/>
  <c r="AZ160" i="23"/>
  <c r="BH160" i="23"/>
  <c r="P161" i="23"/>
  <c r="X161" i="23"/>
  <c r="AZ161" i="23"/>
  <c r="BH161" i="23"/>
  <c r="P162" i="23"/>
  <c r="X162" i="23"/>
  <c r="AZ162" i="23"/>
  <c r="BH162" i="23"/>
  <c r="P163" i="23"/>
  <c r="X163" i="23"/>
  <c r="AZ163" i="23"/>
  <c r="BH163" i="23"/>
  <c r="P164" i="23"/>
  <c r="X164" i="23"/>
  <c r="Y164" i="23" s="1"/>
  <c r="AZ164" i="23"/>
  <c r="BH164" i="23"/>
  <c r="P165" i="23"/>
  <c r="X165" i="23"/>
  <c r="Y165" i="23" s="1"/>
  <c r="AZ165" i="23"/>
  <c r="BH165" i="23"/>
  <c r="P166" i="23"/>
  <c r="X166" i="23"/>
  <c r="AZ166" i="23"/>
  <c r="BH166" i="23"/>
  <c r="P167" i="23"/>
  <c r="X167" i="23"/>
  <c r="AZ167" i="23"/>
  <c r="BH167" i="23"/>
  <c r="P168" i="23"/>
  <c r="X168" i="23"/>
  <c r="AZ168" i="23"/>
  <c r="BH168" i="23"/>
  <c r="P169" i="23"/>
  <c r="X169" i="23"/>
  <c r="Y169" i="23" s="1"/>
  <c r="AZ169" i="23"/>
  <c r="BH169" i="23"/>
  <c r="P170" i="23"/>
  <c r="X170" i="23"/>
  <c r="Y170" i="23" s="1"/>
  <c r="AZ170" i="23"/>
  <c r="BH170" i="23"/>
  <c r="P171" i="23"/>
  <c r="X171" i="23"/>
  <c r="Y171" i="23" s="1"/>
  <c r="AZ171" i="23"/>
  <c r="BH171" i="23"/>
  <c r="P172" i="23"/>
  <c r="X172" i="23"/>
  <c r="AZ172" i="23"/>
  <c r="BH172" i="23"/>
  <c r="P173" i="23"/>
  <c r="X173" i="23"/>
  <c r="Y173" i="23" s="1"/>
  <c r="AZ173" i="23"/>
  <c r="BH173" i="23"/>
  <c r="P174" i="23"/>
  <c r="X174" i="23"/>
  <c r="AZ174" i="23"/>
  <c r="BH174" i="23"/>
  <c r="P175" i="23"/>
  <c r="X175" i="23"/>
  <c r="Y175" i="23" s="1"/>
  <c r="AZ175" i="23"/>
  <c r="BH175" i="23"/>
  <c r="P176" i="23"/>
  <c r="X176" i="23"/>
  <c r="AZ176" i="23"/>
  <c r="BH176" i="23"/>
  <c r="P177" i="23"/>
  <c r="X177" i="23"/>
  <c r="Y177" i="23" s="1"/>
  <c r="AZ177" i="23"/>
  <c r="BH177" i="23"/>
  <c r="P178" i="23"/>
  <c r="X178" i="23"/>
  <c r="AZ178" i="23"/>
  <c r="BH178" i="23"/>
  <c r="P179" i="23"/>
  <c r="X179" i="23"/>
  <c r="Y179" i="23" s="1"/>
  <c r="AZ179" i="23"/>
  <c r="BH179" i="23"/>
  <c r="P180" i="23"/>
  <c r="X180" i="23"/>
  <c r="Y180" i="23" s="1"/>
  <c r="AZ180" i="23"/>
  <c r="BH180" i="23"/>
  <c r="P181" i="23"/>
  <c r="X181" i="23"/>
  <c r="Y181" i="23" s="1"/>
  <c r="AZ181" i="23"/>
  <c r="BH181" i="23"/>
  <c r="P182" i="23"/>
  <c r="X182" i="23"/>
  <c r="Y182" i="23" s="1"/>
  <c r="AZ182" i="23"/>
  <c r="BH182" i="23"/>
  <c r="P183" i="23"/>
  <c r="X183" i="23"/>
  <c r="Y183" i="23" s="1"/>
  <c r="AZ183" i="23"/>
  <c r="BH183" i="23"/>
  <c r="P184" i="23"/>
  <c r="X184" i="23"/>
  <c r="Y184" i="23" s="1"/>
  <c r="AZ184" i="23"/>
  <c r="BH184" i="23"/>
  <c r="P185" i="23"/>
  <c r="X185" i="23"/>
  <c r="Y185" i="23" s="1"/>
  <c r="AZ185" i="23"/>
  <c r="BH185" i="23"/>
  <c r="P186" i="23"/>
  <c r="X186" i="23"/>
  <c r="Y186" i="23" s="1"/>
  <c r="AZ186" i="23"/>
  <c r="BH186" i="23"/>
  <c r="P187" i="23"/>
  <c r="X187" i="23"/>
  <c r="Y187" i="23" s="1"/>
  <c r="AZ187" i="23"/>
  <c r="BH187" i="23"/>
  <c r="P188" i="23"/>
  <c r="X188" i="23"/>
  <c r="Y188" i="23" s="1"/>
  <c r="AZ188" i="23"/>
  <c r="BH188" i="23"/>
  <c r="P189" i="23"/>
  <c r="X189" i="23"/>
  <c r="Y189" i="23" s="1"/>
  <c r="AZ189" i="23"/>
  <c r="BH189" i="23"/>
  <c r="P190" i="23"/>
  <c r="X190" i="23"/>
  <c r="Y190" i="23" s="1"/>
  <c r="AZ190" i="23"/>
  <c r="BH190" i="23"/>
  <c r="P191" i="23"/>
  <c r="X191" i="23"/>
  <c r="Y191" i="23" s="1"/>
  <c r="AZ191" i="23"/>
  <c r="BH191" i="23"/>
  <c r="P192" i="23"/>
  <c r="X192" i="23"/>
  <c r="Y192" i="23" s="1"/>
  <c r="AZ192" i="23"/>
  <c r="BH192" i="23"/>
  <c r="P193" i="23"/>
  <c r="X193" i="23"/>
  <c r="Y193" i="23" s="1"/>
  <c r="AZ193" i="23"/>
  <c r="BH193" i="23"/>
  <c r="P194" i="23"/>
  <c r="X194" i="23"/>
  <c r="Y194" i="23" s="1"/>
  <c r="AZ194" i="23"/>
  <c r="BH194" i="23"/>
  <c r="P195" i="23"/>
  <c r="X195" i="23"/>
  <c r="Y195" i="23" s="1"/>
  <c r="AZ195" i="23"/>
  <c r="BH195" i="23"/>
  <c r="P196" i="23"/>
  <c r="X196" i="23"/>
  <c r="Y196" i="23" s="1"/>
  <c r="AZ196" i="23"/>
  <c r="BH196" i="23"/>
  <c r="P197" i="23"/>
  <c r="X197" i="23"/>
  <c r="Y197" i="23" s="1"/>
  <c r="AZ197" i="23"/>
  <c r="BH197" i="23"/>
  <c r="P198" i="23"/>
  <c r="X198" i="23"/>
  <c r="Y198" i="23" s="1"/>
  <c r="AZ198" i="23"/>
  <c r="BH198" i="23"/>
  <c r="P199" i="23"/>
  <c r="X199" i="23"/>
  <c r="Y199" i="23" s="1"/>
  <c r="AZ199" i="23"/>
  <c r="BH199" i="23"/>
  <c r="P200" i="23"/>
  <c r="X200" i="23"/>
  <c r="Y200" i="23" s="1"/>
  <c r="AZ200" i="23"/>
  <c r="BH200" i="23"/>
  <c r="P201" i="23"/>
  <c r="X201" i="23"/>
  <c r="Y201" i="23" s="1"/>
  <c r="AZ201" i="23"/>
  <c r="BH201" i="23"/>
  <c r="P202" i="23"/>
  <c r="X202" i="23"/>
  <c r="Y202" i="23" s="1"/>
  <c r="AZ202" i="23"/>
  <c r="BH202" i="23"/>
  <c r="P203" i="23"/>
  <c r="X203" i="23"/>
  <c r="Y203" i="23" s="1"/>
  <c r="AZ203" i="23"/>
  <c r="BH203" i="23"/>
  <c r="P204" i="23"/>
  <c r="X204" i="23"/>
  <c r="Y204" i="23" s="1"/>
  <c r="AZ204" i="23"/>
  <c r="BH204" i="23"/>
  <c r="P205" i="23"/>
  <c r="X205" i="23"/>
  <c r="Y205" i="23" s="1"/>
  <c r="AZ205" i="23"/>
  <c r="BH205" i="23"/>
  <c r="P206" i="23"/>
  <c r="X206" i="23"/>
  <c r="Y206" i="23" s="1"/>
  <c r="AZ206" i="23"/>
  <c r="BH206" i="23"/>
  <c r="P207" i="23"/>
  <c r="X207" i="23"/>
  <c r="Y207" i="23" s="1"/>
  <c r="AZ207" i="23"/>
  <c r="BH207" i="23"/>
  <c r="P208" i="23"/>
  <c r="X208" i="23"/>
  <c r="Y208" i="23" s="1"/>
  <c r="AZ208" i="23"/>
  <c r="BH208" i="23"/>
  <c r="P209" i="23"/>
  <c r="X209" i="23"/>
  <c r="Y209" i="23" s="1"/>
  <c r="AZ209" i="23"/>
  <c r="BH209" i="23"/>
  <c r="P210" i="23"/>
  <c r="X210" i="23"/>
  <c r="Y210" i="23" s="1"/>
  <c r="AZ210" i="23"/>
  <c r="BH210" i="23"/>
  <c r="P211" i="23"/>
  <c r="X211" i="23"/>
  <c r="Y211" i="23" s="1"/>
  <c r="AZ211" i="23"/>
  <c r="BH211" i="23"/>
  <c r="P212" i="23"/>
  <c r="X212" i="23"/>
  <c r="Y212" i="23" s="1"/>
  <c r="AZ212" i="23"/>
  <c r="BH212" i="23"/>
  <c r="P213" i="23"/>
  <c r="X213" i="23"/>
  <c r="Y213" i="23" s="1"/>
  <c r="AZ213" i="23"/>
  <c r="BH213" i="23"/>
  <c r="P214" i="23"/>
  <c r="X214" i="23"/>
  <c r="Y214" i="23" s="1"/>
  <c r="AZ214" i="23"/>
  <c r="BH214" i="23"/>
  <c r="P215" i="23"/>
  <c r="X215" i="23"/>
  <c r="Y215" i="23" s="1"/>
  <c r="AZ215" i="23"/>
  <c r="BH215" i="23"/>
  <c r="P216" i="23"/>
  <c r="X216" i="23"/>
  <c r="Y216" i="23" s="1"/>
  <c r="AZ216" i="23"/>
  <c r="BH216" i="23"/>
  <c r="P217" i="23"/>
  <c r="X217" i="23"/>
  <c r="Y217" i="23" s="1"/>
  <c r="AZ217" i="23"/>
  <c r="BH217" i="23"/>
  <c r="P218" i="23"/>
  <c r="X218" i="23"/>
  <c r="Y218" i="23" s="1"/>
  <c r="AZ218" i="23"/>
  <c r="BH218" i="23"/>
  <c r="P219" i="23"/>
  <c r="X219" i="23"/>
  <c r="Y219" i="23" s="1"/>
  <c r="AZ219" i="23"/>
  <c r="BH219" i="23"/>
  <c r="P220" i="23"/>
  <c r="X220" i="23"/>
  <c r="Y220" i="23" s="1"/>
  <c r="AZ220" i="23"/>
  <c r="BH220" i="23"/>
  <c r="P221" i="23"/>
  <c r="X221" i="23"/>
  <c r="Y221" i="23" s="1"/>
  <c r="AZ221" i="23"/>
  <c r="BH221" i="23"/>
  <c r="P222" i="23"/>
  <c r="X222" i="23"/>
  <c r="Y222" i="23" s="1"/>
  <c r="AZ222" i="23"/>
  <c r="BH222" i="23"/>
  <c r="P223" i="23"/>
  <c r="X223" i="23"/>
  <c r="Y223" i="23" s="1"/>
  <c r="AZ223" i="23"/>
  <c r="BH223" i="23"/>
  <c r="P224" i="23"/>
  <c r="X224" i="23"/>
  <c r="Y224" i="23" s="1"/>
  <c r="AZ224" i="23"/>
  <c r="BH224" i="23"/>
  <c r="P225" i="23"/>
  <c r="X225" i="23"/>
  <c r="Y225" i="23" s="1"/>
  <c r="AZ225" i="23"/>
  <c r="BH225" i="23"/>
  <c r="P226" i="23"/>
  <c r="X226" i="23"/>
  <c r="Y226" i="23" s="1"/>
  <c r="AZ226" i="23"/>
  <c r="BH226" i="23"/>
  <c r="P227" i="23"/>
  <c r="X227" i="23"/>
  <c r="Y227" i="23" s="1"/>
  <c r="AZ227" i="23"/>
  <c r="BH227" i="23"/>
  <c r="P228" i="23"/>
  <c r="X228" i="23"/>
  <c r="Y228" i="23" s="1"/>
  <c r="AZ228" i="23"/>
  <c r="BH228" i="23"/>
  <c r="P229" i="23"/>
  <c r="X229" i="23"/>
  <c r="Y229" i="23" s="1"/>
  <c r="AZ229" i="23"/>
  <c r="BH229" i="23"/>
  <c r="P230" i="23"/>
  <c r="X230" i="23"/>
  <c r="Y230" i="23" s="1"/>
  <c r="AZ230" i="23"/>
  <c r="BH230" i="23"/>
  <c r="P231" i="23"/>
  <c r="X231" i="23"/>
  <c r="Y231" i="23" s="1"/>
  <c r="AZ231" i="23"/>
  <c r="BH231" i="23"/>
  <c r="P232" i="23"/>
  <c r="X232" i="23"/>
  <c r="Y232" i="23" s="1"/>
  <c r="AZ232" i="23"/>
  <c r="BH232" i="23"/>
  <c r="P233" i="23"/>
  <c r="X233" i="23"/>
  <c r="Y233" i="23" s="1"/>
  <c r="AZ233" i="23"/>
  <c r="BH233" i="23"/>
  <c r="P234" i="23"/>
  <c r="X234" i="23"/>
  <c r="Y234" i="23" s="1"/>
  <c r="AZ234" i="23"/>
  <c r="BH234" i="23"/>
  <c r="P235" i="23"/>
  <c r="X235" i="23"/>
  <c r="Y235" i="23" s="1"/>
  <c r="AZ235" i="23"/>
  <c r="BH235" i="23"/>
  <c r="P236" i="23"/>
  <c r="X236" i="23"/>
  <c r="Y236" i="23" s="1"/>
  <c r="AZ236" i="23"/>
  <c r="BH236" i="23"/>
  <c r="P237" i="23"/>
  <c r="X237" i="23"/>
  <c r="Y237" i="23" s="1"/>
  <c r="AZ237" i="23"/>
  <c r="BH237" i="23"/>
  <c r="P238" i="23"/>
  <c r="X238" i="23"/>
  <c r="Y238" i="23" s="1"/>
  <c r="AZ238" i="23"/>
  <c r="BH238" i="23"/>
  <c r="P239" i="23"/>
  <c r="X239" i="23"/>
  <c r="Y239" i="23" s="1"/>
  <c r="AZ239" i="23"/>
  <c r="BH239" i="23"/>
  <c r="P240" i="23"/>
  <c r="X240" i="23"/>
  <c r="Y240" i="23" s="1"/>
  <c r="AZ240" i="23"/>
  <c r="BH240" i="23"/>
  <c r="P241" i="23"/>
  <c r="X241" i="23"/>
  <c r="Y241" i="23" s="1"/>
  <c r="AZ241" i="23"/>
  <c r="BH241" i="23"/>
  <c r="P242" i="23"/>
  <c r="X242" i="23"/>
  <c r="Y242" i="23" s="1"/>
  <c r="AZ242" i="23"/>
  <c r="BH242" i="23"/>
  <c r="P243" i="23"/>
  <c r="X243" i="23"/>
  <c r="Y243" i="23" s="1"/>
  <c r="AZ243" i="23"/>
  <c r="BH243" i="23"/>
  <c r="P244" i="23"/>
  <c r="X244" i="23"/>
  <c r="Y244" i="23" s="1"/>
  <c r="AZ244" i="23"/>
  <c r="BH244" i="23"/>
  <c r="P245" i="23"/>
  <c r="X245" i="23"/>
  <c r="Y245" i="23" s="1"/>
  <c r="AZ245" i="23"/>
  <c r="BH245" i="23"/>
  <c r="P246" i="23"/>
  <c r="X246" i="23"/>
  <c r="Y246" i="23" s="1"/>
  <c r="AZ246" i="23"/>
  <c r="BH246" i="23"/>
  <c r="P247" i="23"/>
  <c r="X247" i="23"/>
  <c r="Y247" i="23" s="1"/>
  <c r="AZ247" i="23"/>
  <c r="BH247" i="23"/>
  <c r="P248" i="23"/>
  <c r="X248" i="23"/>
  <c r="Y248" i="23" s="1"/>
  <c r="AZ248" i="23"/>
  <c r="BH248" i="23"/>
  <c r="P249" i="23"/>
  <c r="X249" i="23"/>
  <c r="Y249" i="23" s="1"/>
  <c r="AZ249" i="23"/>
  <c r="BH249" i="23"/>
  <c r="P250" i="23"/>
  <c r="X250" i="23"/>
  <c r="Y250" i="23" s="1"/>
  <c r="AZ250" i="23"/>
  <c r="BH250" i="23"/>
  <c r="P251" i="23"/>
  <c r="X251" i="23"/>
  <c r="Y251" i="23" s="1"/>
  <c r="AZ251" i="23"/>
  <c r="BH251" i="23"/>
  <c r="P252" i="23"/>
  <c r="X252" i="23"/>
  <c r="Y252" i="23" s="1"/>
  <c r="AZ252" i="23"/>
  <c r="BH252" i="23"/>
  <c r="P253" i="23"/>
  <c r="X253" i="23"/>
  <c r="Y253" i="23" s="1"/>
  <c r="AZ253" i="23"/>
  <c r="BH253" i="23"/>
  <c r="P254" i="23"/>
  <c r="X254" i="23"/>
  <c r="Y254" i="23" s="1"/>
  <c r="AZ254" i="23"/>
  <c r="BH254" i="23"/>
  <c r="P255" i="23"/>
  <c r="X255" i="23"/>
  <c r="Y255" i="23" s="1"/>
  <c r="AZ255" i="23"/>
  <c r="BH255" i="23"/>
  <c r="P256" i="23"/>
  <c r="X256" i="23"/>
  <c r="Y256" i="23" s="1"/>
  <c r="AZ256" i="23"/>
  <c r="BH256" i="23"/>
  <c r="P257" i="23"/>
  <c r="X257" i="23"/>
  <c r="Y257" i="23" s="1"/>
  <c r="AZ257" i="23"/>
  <c r="BH257" i="23"/>
  <c r="P258" i="23"/>
  <c r="X258" i="23"/>
  <c r="Y258" i="23" s="1"/>
  <c r="AZ258" i="23"/>
  <c r="BH258" i="23"/>
  <c r="P259" i="23"/>
  <c r="X259" i="23"/>
  <c r="Y259" i="23" s="1"/>
  <c r="AZ259" i="23"/>
  <c r="BH259" i="23"/>
  <c r="P260" i="23"/>
  <c r="X260" i="23"/>
  <c r="Y260" i="23" s="1"/>
  <c r="AZ260" i="23"/>
  <c r="BH260" i="23"/>
  <c r="P261" i="23"/>
  <c r="X261" i="23"/>
  <c r="Y261" i="23" s="1"/>
  <c r="AZ261" i="23"/>
  <c r="BH261" i="23"/>
  <c r="P262" i="23"/>
  <c r="X262" i="23"/>
  <c r="Y262" i="23" s="1"/>
  <c r="AZ262" i="23"/>
  <c r="BH262" i="23"/>
  <c r="P263" i="23"/>
  <c r="X263" i="23"/>
  <c r="Y263" i="23" s="1"/>
  <c r="AZ263" i="23"/>
  <c r="BH263" i="23"/>
  <c r="P264" i="23"/>
  <c r="X264" i="23"/>
  <c r="Y264" i="23" s="1"/>
  <c r="AZ264" i="23"/>
  <c r="BH264" i="23"/>
  <c r="P265" i="23"/>
  <c r="X265" i="23"/>
  <c r="Y265" i="23" s="1"/>
  <c r="AZ265" i="23"/>
  <c r="BH265" i="23"/>
  <c r="P266" i="23"/>
  <c r="X266" i="23"/>
  <c r="Y266" i="23" s="1"/>
  <c r="AZ266" i="23"/>
  <c r="BH266" i="23"/>
  <c r="P267" i="23"/>
  <c r="X267" i="23"/>
  <c r="Y267" i="23" s="1"/>
  <c r="AZ267" i="23"/>
  <c r="BH267" i="23"/>
  <c r="P268" i="23"/>
  <c r="X268" i="23"/>
  <c r="Y268" i="23" s="1"/>
  <c r="AZ268" i="23"/>
  <c r="BH268" i="23"/>
  <c r="P269" i="23"/>
  <c r="X269" i="23"/>
  <c r="Y269" i="23" s="1"/>
  <c r="AZ269" i="23"/>
  <c r="BH269" i="23"/>
  <c r="P270" i="23"/>
  <c r="X270" i="23"/>
  <c r="Y270" i="23" s="1"/>
  <c r="AZ270" i="23"/>
  <c r="BH270" i="23"/>
  <c r="P271" i="23"/>
  <c r="X271" i="23"/>
  <c r="Y271" i="23" s="1"/>
  <c r="AZ271" i="23"/>
  <c r="BH271" i="23"/>
  <c r="P272" i="23"/>
  <c r="X272" i="23"/>
  <c r="Y272" i="23" s="1"/>
  <c r="AZ272" i="23"/>
  <c r="BH272" i="23"/>
  <c r="P273" i="23"/>
  <c r="X273" i="23"/>
  <c r="Y273" i="23" s="1"/>
  <c r="AZ273" i="23"/>
  <c r="BH273" i="23"/>
  <c r="P274" i="23"/>
  <c r="X274" i="23"/>
  <c r="Y274" i="23" s="1"/>
  <c r="AZ274" i="23"/>
  <c r="BH274" i="23"/>
  <c r="P275" i="23"/>
  <c r="X275" i="23"/>
  <c r="Y275" i="23" s="1"/>
  <c r="AZ275" i="23"/>
  <c r="BH275" i="23"/>
  <c r="P276" i="23"/>
  <c r="X276" i="23"/>
  <c r="Y276" i="23" s="1"/>
  <c r="AZ276" i="23"/>
  <c r="BH276" i="23"/>
  <c r="P277" i="23"/>
  <c r="X277" i="23"/>
  <c r="Y277" i="23" s="1"/>
  <c r="AZ277" i="23"/>
  <c r="BH277" i="23"/>
  <c r="P278" i="23"/>
  <c r="X278" i="23"/>
  <c r="Y278" i="23" s="1"/>
  <c r="AZ278" i="23"/>
  <c r="BH278" i="23"/>
  <c r="P279" i="23"/>
  <c r="X279" i="23"/>
  <c r="Y279" i="23" s="1"/>
  <c r="AZ279" i="23"/>
  <c r="BH279" i="23"/>
  <c r="P280" i="23"/>
  <c r="X280" i="23"/>
  <c r="Y280" i="23" s="1"/>
  <c r="AZ280" i="23"/>
  <c r="BH280" i="23"/>
  <c r="P281" i="23"/>
  <c r="X281" i="23"/>
  <c r="Y281" i="23" s="1"/>
  <c r="AZ281" i="23"/>
  <c r="BH281" i="23"/>
  <c r="P282" i="23"/>
  <c r="X282" i="23"/>
  <c r="Y282" i="23" s="1"/>
  <c r="AZ282" i="23"/>
  <c r="BH282" i="23"/>
  <c r="P283" i="23"/>
  <c r="X283" i="23"/>
  <c r="Y283" i="23" s="1"/>
  <c r="AZ283" i="23"/>
  <c r="BH283" i="23"/>
  <c r="P284" i="23"/>
  <c r="X284" i="23"/>
  <c r="Y284" i="23" s="1"/>
  <c r="AZ284" i="23"/>
  <c r="BH284" i="23"/>
  <c r="P285" i="23"/>
  <c r="X285" i="23"/>
  <c r="Y285" i="23" s="1"/>
  <c r="AZ285" i="23"/>
  <c r="BH285" i="23"/>
  <c r="P286" i="23"/>
  <c r="X286" i="23"/>
  <c r="Y286" i="23" s="1"/>
  <c r="AZ286" i="23"/>
  <c r="BH286" i="23"/>
  <c r="P287" i="23"/>
  <c r="X287" i="23"/>
  <c r="Y287" i="23" s="1"/>
  <c r="AZ287" i="23"/>
  <c r="BH287" i="23"/>
  <c r="P288" i="23"/>
  <c r="X288" i="23"/>
  <c r="Y288" i="23" s="1"/>
  <c r="AZ288" i="23"/>
  <c r="BH288" i="23"/>
  <c r="P289" i="23"/>
  <c r="X289" i="23"/>
  <c r="Y289" i="23" s="1"/>
  <c r="AZ289" i="23"/>
  <c r="BH289" i="23"/>
  <c r="P290" i="23"/>
  <c r="X290" i="23"/>
  <c r="Y290" i="23" s="1"/>
  <c r="AZ290" i="23"/>
  <c r="BH290" i="23"/>
  <c r="P291" i="23"/>
  <c r="X291" i="23"/>
  <c r="Y291" i="23" s="1"/>
  <c r="AZ291" i="23"/>
  <c r="BH291" i="23"/>
  <c r="P292" i="23"/>
  <c r="X292" i="23"/>
  <c r="Y292" i="23" s="1"/>
  <c r="AZ292" i="23"/>
  <c r="BH292" i="23"/>
  <c r="P293" i="23"/>
  <c r="X293" i="23"/>
  <c r="Y293" i="23" s="1"/>
  <c r="AZ293" i="23"/>
  <c r="BH293" i="23"/>
  <c r="P294" i="23"/>
  <c r="X294" i="23"/>
  <c r="Y294" i="23" s="1"/>
  <c r="AZ294" i="23"/>
  <c r="BH294" i="23"/>
  <c r="P295" i="23"/>
  <c r="X295" i="23"/>
  <c r="Y295" i="23" s="1"/>
  <c r="AZ295" i="23"/>
  <c r="BH295" i="23"/>
  <c r="P296" i="23"/>
  <c r="X296" i="23"/>
  <c r="Y296" i="23" s="1"/>
  <c r="AZ296" i="23"/>
  <c r="BH296" i="23"/>
  <c r="P297" i="23"/>
  <c r="X297" i="23"/>
  <c r="Y297" i="23" s="1"/>
  <c r="AZ297" i="23"/>
  <c r="BH297" i="23"/>
  <c r="P298" i="23"/>
  <c r="X298" i="23"/>
  <c r="Y298" i="23" s="1"/>
  <c r="AZ298" i="23"/>
  <c r="BH298" i="23"/>
  <c r="P299" i="23"/>
  <c r="X299" i="23"/>
  <c r="Y299" i="23" s="1"/>
  <c r="AZ299" i="23"/>
  <c r="BH299" i="23"/>
  <c r="P300" i="23"/>
  <c r="X300" i="23"/>
  <c r="Y300" i="23" s="1"/>
  <c r="AZ300" i="23"/>
  <c r="BH300" i="23"/>
  <c r="P301" i="23"/>
  <c r="X301" i="23"/>
  <c r="Y301" i="23" s="1"/>
  <c r="AZ301" i="23"/>
  <c r="BH301" i="23"/>
  <c r="P302" i="23"/>
  <c r="X302" i="23"/>
  <c r="Y302" i="23" s="1"/>
  <c r="AZ302" i="23"/>
  <c r="BH302" i="23"/>
  <c r="P303" i="23"/>
  <c r="X303" i="23"/>
  <c r="Y303" i="23" s="1"/>
  <c r="AZ303" i="23"/>
  <c r="BH303" i="23"/>
  <c r="P321" i="23"/>
  <c r="X321" i="23"/>
  <c r="Y321" i="23" s="1"/>
  <c r="AZ321" i="23"/>
  <c r="BH321" i="23"/>
  <c r="P322" i="23"/>
  <c r="X322" i="23"/>
  <c r="Y322" i="23" s="1"/>
  <c r="AZ322" i="23"/>
  <c r="BH322" i="23"/>
  <c r="P323" i="23"/>
  <c r="X323" i="23"/>
  <c r="Y323" i="23" s="1"/>
  <c r="AZ323" i="23"/>
  <c r="BH323" i="23"/>
  <c r="P324" i="23"/>
  <c r="X324" i="23"/>
  <c r="Y324" i="23" s="1"/>
  <c r="AZ324" i="23"/>
  <c r="BH324" i="23"/>
  <c r="P325" i="23"/>
  <c r="X325" i="23"/>
  <c r="Y325" i="23" s="1"/>
  <c r="AZ325" i="23"/>
  <c r="BH325" i="23"/>
  <c r="P326" i="23"/>
  <c r="X326" i="23"/>
  <c r="Y326" i="23" s="1"/>
  <c r="AZ326" i="23"/>
  <c r="BH326" i="23"/>
  <c r="P327" i="23"/>
  <c r="X327" i="23"/>
  <c r="Y327" i="23" s="1"/>
  <c r="AZ327" i="23"/>
  <c r="BH327" i="23"/>
  <c r="P328" i="23"/>
  <c r="X328" i="23"/>
  <c r="Y328" i="23" s="1"/>
  <c r="AZ328" i="23"/>
  <c r="BH328" i="23"/>
  <c r="P329" i="23"/>
  <c r="X329" i="23"/>
  <c r="Y329" i="23" s="1"/>
  <c r="AZ329" i="23"/>
  <c r="BH329" i="23"/>
  <c r="P330" i="23"/>
  <c r="X330" i="23"/>
  <c r="Y330" i="23" s="1"/>
  <c r="AZ330" i="23"/>
  <c r="BH330" i="23"/>
  <c r="P331" i="23"/>
  <c r="X331" i="23"/>
  <c r="Y331" i="23" s="1"/>
  <c r="AZ331" i="23"/>
  <c r="BH331" i="23"/>
  <c r="P332" i="23"/>
  <c r="X332" i="23"/>
  <c r="Y332" i="23" s="1"/>
  <c r="AZ332" i="23"/>
  <c r="BH332" i="23"/>
  <c r="P333" i="23"/>
  <c r="X333" i="23"/>
  <c r="Y333" i="23" s="1"/>
  <c r="AZ333" i="23"/>
  <c r="BH333" i="23"/>
  <c r="P334" i="23"/>
  <c r="X334" i="23"/>
  <c r="Y334" i="23" s="1"/>
  <c r="AZ334" i="23"/>
  <c r="BH334" i="23"/>
  <c r="P335" i="23"/>
  <c r="X335" i="23"/>
  <c r="Y335" i="23" s="1"/>
  <c r="AZ335" i="23"/>
  <c r="BH335" i="23"/>
  <c r="P336" i="23"/>
  <c r="X336" i="23"/>
  <c r="Y336" i="23" s="1"/>
  <c r="AZ336" i="23"/>
  <c r="BH336" i="23"/>
  <c r="P337" i="23"/>
  <c r="X337" i="23"/>
  <c r="Y337" i="23" s="1"/>
  <c r="AZ337" i="23"/>
  <c r="BH337" i="23"/>
  <c r="P338" i="23"/>
  <c r="X338" i="23"/>
  <c r="Y338" i="23" s="1"/>
  <c r="AZ338" i="23"/>
  <c r="BH338" i="23"/>
  <c r="P339" i="23"/>
  <c r="X339" i="23"/>
  <c r="Y339" i="23" s="1"/>
  <c r="AZ339" i="23"/>
  <c r="BH339" i="23"/>
  <c r="P340" i="23"/>
  <c r="X340" i="23"/>
  <c r="Y340" i="23" s="1"/>
  <c r="AZ340" i="23"/>
  <c r="BH340" i="23"/>
  <c r="P341" i="23"/>
  <c r="X341" i="23"/>
  <c r="Y341" i="23" s="1"/>
  <c r="AZ341" i="23"/>
  <c r="BH341" i="23"/>
  <c r="P342" i="23"/>
  <c r="X342" i="23"/>
  <c r="Y342" i="23" s="1"/>
  <c r="AZ342" i="23"/>
  <c r="BH342" i="23"/>
  <c r="P343" i="23"/>
  <c r="X343" i="23"/>
  <c r="Y343" i="23" s="1"/>
  <c r="AZ343" i="23"/>
  <c r="BH343" i="23"/>
  <c r="P344" i="23"/>
  <c r="X344" i="23"/>
  <c r="Y344" i="23" s="1"/>
  <c r="AZ344" i="23"/>
  <c r="BH344" i="23"/>
  <c r="P345" i="23"/>
  <c r="X345" i="23"/>
  <c r="Y345" i="23" s="1"/>
  <c r="AZ345" i="23"/>
  <c r="BH345" i="23"/>
  <c r="P346" i="23"/>
  <c r="X346" i="23"/>
  <c r="Y346" i="23" s="1"/>
  <c r="AZ346" i="23"/>
  <c r="BH346" i="23"/>
  <c r="P347" i="23"/>
  <c r="X347" i="23"/>
  <c r="Y347" i="23" s="1"/>
  <c r="AZ347" i="23"/>
  <c r="BH347" i="23"/>
  <c r="P348" i="23"/>
  <c r="X348" i="23"/>
  <c r="Y348" i="23" s="1"/>
  <c r="AZ348" i="23"/>
  <c r="BH348" i="23"/>
  <c r="P349" i="23"/>
  <c r="X349" i="23"/>
  <c r="Y349" i="23" s="1"/>
  <c r="AZ349" i="23"/>
  <c r="BH349" i="23"/>
  <c r="P350" i="23"/>
  <c r="X350" i="23"/>
  <c r="Y350" i="23" s="1"/>
  <c r="AZ350" i="23"/>
  <c r="BH350" i="23"/>
  <c r="P351" i="23"/>
  <c r="X351" i="23"/>
  <c r="Y351" i="23" s="1"/>
  <c r="AZ351" i="23"/>
  <c r="BH351" i="23"/>
  <c r="P352" i="23"/>
  <c r="X352" i="23"/>
  <c r="Y352" i="23" s="1"/>
  <c r="AZ352" i="23"/>
  <c r="BH352" i="23"/>
  <c r="P353" i="23"/>
  <c r="X353" i="23"/>
  <c r="Y353" i="23" s="1"/>
  <c r="AZ353" i="23"/>
  <c r="BH353" i="23"/>
  <c r="P354" i="23"/>
  <c r="X354" i="23"/>
  <c r="Y354" i="23" s="1"/>
  <c r="AZ354" i="23"/>
  <c r="BH354" i="23"/>
  <c r="P355" i="23"/>
  <c r="X355" i="23"/>
  <c r="Y355" i="23" s="1"/>
  <c r="AZ355" i="23"/>
  <c r="BH355" i="23"/>
  <c r="P356" i="23"/>
  <c r="X356" i="23"/>
  <c r="Y356" i="23" s="1"/>
  <c r="AZ356" i="23"/>
  <c r="BH356" i="23"/>
  <c r="P357" i="23"/>
  <c r="X357" i="23"/>
  <c r="Y357" i="23" s="1"/>
  <c r="AZ357" i="23"/>
  <c r="BH357" i="23"/>
  <c r="P358" i="23"/>
  <c r="X358" i="23"/>
  <c r="Y358" i="23" s="1"/>
  <c r="AZ358" i="23"/>
  <c r="BH358" i="23"/>
  <c r="P359" i="23"/>
  <c r="X359" i="23"/>
  <c r="Y359" i="23" s="1"/>
  <c r="AZ359" i="23"/>
  <c r="BH359" i="23"/>
  <c r="P360" i="23"/>
  <c r="X360" i="23"/>
  <c r="Y360" i="23" s="1"/>
  <c r="AZ360" i="23"/>
  <c r="BH360" i="23"/>
  <c r="P361" i="23"/>
  <c r="X361" i="23"/>
  <c r="Y361" i="23" s="1"/>
  <c r="AZ361" i="23"/>
  <c r="BH361" i="23"/>
  <c r="P362" i="23"/>
  <c r="X362" i="23"/>
  <c r="Y362" i="23" s="1"/>
  <c r="AZ362" i="23"/>
  <c r="BH362" i="23"/>
  <c r="P363" i="23"/>
  <c r="X363" i="23"/>
  <c r="Y363" i="23" s="1"/>
  <c r="AZ363" i="23"/>
  <c r="BH363" i="23"/>
  <c r="P364" i="23"/>
  <c r="X364" i="23"/>
  <c r="AZ364" i="23"/>
  <c r="BH364" i="23"/>
  <c r="P365" i="23"/>
  <c r="X365" i="23"/>
  <c r="AZ365" i="23"/>
  <c r="BH365" i="23"/>
  <c r="P366" i="23"/>
  <c r="X366" i="23"/>
  <c r="AZ366" i="23"/>
  <c r="BH366" i="23"/>
  <c r="P367" i="23"/>
  <c r="X367" i="23"/>
  <c r="AZ367" i="23"/>
  <c r="BH367" i="23"/>
  <c r="P368" i="23"/>
  <c r="X368" i="23"/>
  <c r="AZ368" i="23"/>
  <c r="BH368" i="23"/>
  <c r="P369" i="23"/>
  <c r="X369" i="23"/>
  <c r="AZ369" i="23"/>
  <c r="BH369" i="23"/>
  <c r="H159" i="23"/>
  <c r="H160" i="23"/>
  <c r="H161" i="23"/>
  <c r="H162" i="23"/>
  <c r="H163" i="23"/>
  <c r="H164" i="23"/>
  <c r="H165" i="23"/>
  <c r="H166" i="23"/>
  <c r="H167" i="23"/>
  <c r="H168" i="23"/>
  <c r="H169" i="23"/>
  <c r="H170" i="23"/>
  <c r="H171" i="23"/>
  <c r="H172" i="23"/>
  <c r="H173" i="23"/>
  <c r="H174" i="23"/>
  <c r="H175" i="23"/>
  <c r="H176" i="23"/>
  <c r="H177" i="23"/>
  <c r="H178" i="23"/>
  <c r="H179" i="23"/>
  <c r="H180" i="23"/>
  <c r="H181" i="23"/>
  <c r="H182" i="23"/>
  <c r="H183" i="23"/>
  <c r="H184" i="23"/>
  <c r="H185" i="23"/>
  <c r="H186" i="23"/>
  <c r="H187" i="23"/>
  <c r="H188" i="23"/>
  <c r="H189" i="23"/>
  <c r="H190" i="23"/>
  <c r="H191" i="23"/>
  <c r="H192" i="23"/>
  <c r="H193" i="23"/>
  <c r="H194" i="23"/>
  <c r="H195" i="23"/>
  <c r="H196" i="23"/>
  <c r="H197" i="23"/>
  <c r="H198" i="23"/>
  <c r="H199" i="23"/>
  <c r="H200" i="23"/>
  <c r="H201" i="23"/>
  <c r="H202" i="23"/>
  <c r="H203" i="23"/>
  <c r="H204" i="23"/>
  <c r="H205" i="23"/>
  <c r="H206" i="23"/>
  <c r="H207" i="23"/>
  <c r="H208" i="23"/>
  <c r="H209" i="23"/>
  <c r="H210" i="23"/>
  <c r="H211" i="23"/>
  <c r="H212" i="23"/>
  <c r="H213" i="23"/>
  <c r="H214" i="23"/>
  <c r="H215" i="23"/>
  <c r="H216" i="23"/>
  <c r="H217" i="23"/>
  <c r="H218" i="23"/>
  <c r="H219" i="23"/>
  <c r="H220" i="23"/>
  <c r="H221" i="23"/>
  <c r="H222" i="23"/>
  <c r="H223" i="23"/>
  <c r="H224" i="23"/>
  <c r="H225" i="23"/>
  <c r="H226" i="23"/>
  <c r="H227" i="23"/>
  <c r="H228" i="23"/>
  <c r="H229" i="23"/>
  <c r="H230" i="23"/>
  <c r="H231" i="23"/>
  <c r="H232" i="23"/>
  <c r="H233" i="23"/>
  <c r="H234" i="23"/>
  <c r="H235" i="23"/>
  <c r="H236" i="23"/>
  <c r="H237" i="23"/>
  <c r="H238" i="23"/>
  <c r="H239" i="23"/>
  <c r="H240" i="23"/>
  <c r="H241" i="23"/>
  <c r="H242" i="23"/>
  <c r="H243" i="23"/>
  <c r="H244" i="23"/>
  <c r="H245" i="23"/>
  <c r="H246" i="23"/>
  <c r="H247" i="23"/>
  <c r="H248" i="23"/>
  <c r="H249" i="23"/>
  <c r="H250" i="23"/>
  <c r="H251" i="23"/>
  <c r="H252" i="23"/>
  <c r="H253" i="23"/>
  <c r="H254" i="23"/>
  <c r="H255" i="23"/>
  <c r="H256" i="23"/>
  <c r="H257" i="23"/>
  <c r="H258" i="23"/>
  <c r="H259" i="23"/>
  <c r="H260" i="23"/>
  <c r="H261" i="23"/>
  <c r="H262" i="23"/>
  <c r="H263" i="23"/>
  <c r="H264" i="23"/>
  <c r="H265" i="23"/>
  <c r="H266" i="23"/>
  <c r="H267" i="23"/>
  <c r="H268" i="23"/>
  <c r="H269" i="23"/>
  <c r="H270" i="23"/>
  <c r="H271" i="23"/>
  <c r="H272" i="23"/>
  <c r="H273" i="23"/>
  <c r="H274" i="23"/>
  <c r="H275" i="23"/>
  <c r="H276" i="23"/>
  <c r="H277" i="23"/>
  <c r="H278" i="23"/>
  <c r="H279" i="23"/>
  <c r="H280" i="23"/>
  <c r="H281" i="23"/>
  <c r="H282" i="23"/>
  <c r="H283" i="23"/>
  <c r="H284" i="23"/>
  <c r="H285" i="23"/>
  <c r="H286" i="23"/>
  <c r="H287" i="23"/>
  <c r="H288" i="23"/>
  <c r="H289" i="23"/>
  <c r="H290" i="23"/>
  <c r="H291" i="23"/>
  <c r="H292" i="23"/>
  <c r="H293" i="23"/>
  <c r="H294" i="23"/>
  <c r="H295" i="23"/>
  <c r="H296" i="23"/>
  <c r="H297" i="23"/>
  <c r="H298" i="23"/>
  <c r="H299" i="23"/>
  <c r="H300" i="23"/>
  <c r="H301" i="23"/>
  <c r="H302" i="23"/>
  <c r="H303" i="23"/>
  <c r="H321" i="23"/>
  <c r="H322" i="23"/>
  <c r="H323" i="23"/>
  <c r="H324" i="23"/>
  <c r="H325" i="23"/>
  <c r="H326" i="23"/>
  <c r="H327" i="23"/>
  <c r="H328" i="23"/>
  <c r="H329" i="23"/>
  <c r="H330" i="23"/>
  <c r="H331" i="23"/>
  <c r="H332" i="23"/>
  <c r="H333" i="23"/>
  <c r="H334" i="23"/>
  <c r="H335" i="23"/>
  <c r="H336" i="23"/>
  <c r="H337" i="23"/>
  <c r="H338" i="23"/>
  <c r="H339" i="23"/>
  <c r="H340" i="23"/>
  <c r="H341" i="23"/>
  <c r="H342" i="23"/>
  <c r="H343" i="23"/>
  <c r="H344" i="23"/>
  <c r="H345" i="23"/>
  <c r="H346" i="23"/>
  <c r="H347" i="23"/>
  <c r="H348" i="23"/>
  <c r="H349" i="23"/>
  <c r="H350" i="23"/>
  <c r="H351" i="23"/>
  <c r="H352" i="23"/>
  <c r="H353" i="23"/>
  <c r="H354" i="23"/>
  <c r="H355" i="23"/>
  <c r="H356" i="23"/>
  <c r="H357" i="23"/>
  <c r="H358" i="23"/>
  <c r="H359" i="23"/>
  <c r="H360" i="23"/>
  <c r="H361" i="23"/>
  <c r="H362" i="23"/>
  <c r="H363" i="23"/>
  <c r="H364" i="23"/>
  <c r="H365" i="23"/>
  <c r="H366" i="23"/>
  <c r="H367" i="23"/>
  <c r="H368" i="23"/>
  <c r="H369" i="23"/>
  <c r="BH158" i="23"/>
  <c r="AZ158" i="23"/>
  <c r="X158" i="23"/>
  <c r="P158" i="23"/>
  <c r="H158" i="23"/>
  <c r="BH157" i="23"/>
  <c r="AZ157" i="23"/>
  <c r="X157" i="23"/>
  <c r="P157" i="23"/>
  <c r="H157" i="23"/>
  <c r="BH156" i="23"/>
  <c r="AZ156" i="23"/>
  <c r="X156" i="23"/>
  <c r="P156" i="23"/>
  <c r="H156" i="23"/>
  <c r="BH155" i="23"/>
  <c r="AZ155" i="23"/>
  <c r="X155" i="23"/>
  <c r="P155" i="23"/>
  <c r="H155" i="23"/>
  <c r="BH154" i="23"/>
  <c r="AZ154" i="23"/>
  <c r="X154" i="23"/>
  <c r="P154" i="23"/>
  <c r="H154" i="23"/>
  <c r="BH153" i="23"/>
  <c r="AZ153" i="23"/>
  <c r="X153" i="23"/>
  <c r="Y153" i="23" s="1"/>
  <c r="P153" i="23"/>
  <c r="H153" i="23"/>
  <c r="BH152" i="23"/>
  <c r="AZ152" i="23"/>
  <c r="X152" i="23"/>
  <c r="P152" i="23"/>
  <c r="H152" i="23"/>
  <c r="BH151" i="23"/>
  <c r="AZ151" i="23"/>
  <c r="X151" i="23"/>
  <c r="P151" i="23"/>
  <c r="H151" i="23"/>
  <c r="BH150" i="23"/>
  <c r="AZ150" i="23"/>
  <c r="X150" i="23"/>
  <c r="P150" i="23"/>
  <c r="H150" i="23"/>
  <c r="BH149" i="23"/>
  <c r="AZ149" i="23"/>
  <c r="X149" i="23"/>
  <c r="Y149" i="23" s="1"/>
  <c r="P149" i="23"/>
  <c r="H149" i="23"/>
  <c r="P88" i="23"/>
  <c r="X88" i="23"/>
  <c r="Y88" i="23" s="1"/>
  <c r="AZ88" i="23"/>
  <c r="BH88" i="23"/>
  <c r="P89" i="23"/>
  <c r="X89" i="23"/>
  <c r="Y89" i="23" s="1"/>
  <c r="AZ89" i="23"/>
  <c r="BH89" i="23"/>
  <c r="P90" i="23"/>
  <c r="X90" i="23"/>
  <c r="Y90" i="23" s="1"/>
  <c r="AZ90" i="23"/>
  <c r="BH90" i="23"/>
  <c r="P91" i="23"/>
  <c r="X91" i="23"/>
  <c r="Y91" i="23" s="1"/>
  <c r="AZ91" i="23"/>
  <c r="BH91" i="23"/>
  <c r="P92" i="23"/>
  <c r="X92" i="23"/>
  <c r="Y92" i="23" s="1"/>
  <c r="AZ92" i="23"/>
  <c r="BH92" i="23"/>
  <c r="P93" i="23"/>
  <c r="X93" i="23"/>
  <c r="Y93" i="23" s="1"/>
  <c r="AZ93" i="23"/>
  <c r="BH93" i="23"/>
  <c r="P94" i="23"/>
  <c r="X94" i="23"/>
  <c r="Y94" i="23" s="1"/>
  <c r="AZ94" i="23"/>
  <c r="BH94" i="23"/>
  <c r="P95" i="23"/>
  <c r="X95" i="23"/>
  <c r="Y95" i="23" s="1"/>
  <c r="AZ95" i="23"/>
  <c r="BH95" i="23"/>
  <c r="P96" i="23"/>
  <c r="X96" i="23"/>
  <c r="Y96" i="23" s="1"/>
  <c r="AZ96" i="23"/>
  <c r="BH96" i="23"/>
  <c r="P97" i="23"/>
  <c r="X97" i="23"/>
  <c r="Y97" i="23" s="1"/>
  <c r="AZ97" i="23"/>
  <c r="BH97" i="23"/>
  <c r="P98" i="23"/>
  <c r="X98" i="23"/>
  <c r="Y98" i="23" s="1"/>
  <c r="AZ98" i="23"/>
  <c r="BH98" i="23"/>
  <c r="P99" i="23"/>
  <c r="X99" i="23"/>
  <c r="Y99" i="23" s="1"/>
  <c r="AZ99" i="23"/>
  <c r="BH99" i="23"/>
  <c r="P100" i="23"/>
  <c r="X100" i="23"/>
  <c r="Y100" i="23" s="1"/>
  <c r="AZ100" i="23"/>
  <c r="BH100" i="23"/>
  <c r="P101" i="23"/>
  <c r="X101" i="23"/>
  <c r="Y101" i="23" s="1"/>
  <c r="AZ101" i="23"/>
  <c r="BH101" i="23"/>
  <c r="P102" i="23"/>
  <c r="X102" i="23"/>
  <c r="Y102" i="23" s="1"/>
  <c r="AZ102" i="23"/>
  <c r="BH102" i="23"/>
  <c r="P103" i="23"/>
  <c r="X103" i="23"/>
  <c r="Y103" i="23" s="1"/>
  <c r="AZ103" i="23"/>
  <c r="BH103" i="23"/>
  <c r="P104" i="23"/>
  <c r="X104" i="23"/>
  <c r="Y104" i="23" s="1"/>
  <c r="AZ104" i="23"/>
  <c r="BH104" i="23"/>
  <c r="P105" i="23"/>
  <c r="X105" i="23"/>
  <c r="Y105" i="23" s="1"/>
  <c r="AZ105" i="23"/>
  <c r="BH105" i="23"/>
  <c r="P106" i="23"/>
  <c r="X106" i="23"/>
  <c r="Y106" i="23" s="1"/>
  <c r="AZ106" i="23"/>
  <c r="BH106" i="23"/>
  <c r="P107" i="23"/>
  <c r="X107" i="23"/>
  <c r="Y107" i="23" s="1"/>
  <c r="AZ107" i="23"/>
  <c r="BH107" i="23"/>
  <c r="P108" i="23"/>
  <c r="X108" i="23"/>
  <c r="Y108" i="23" s="1"/>
  <c r="AZ108" i="23"/>
  <c r="BH108" i="23"/>
  <c r="P109" i="23"/>
  <c r="X109" i="23"/>
  <c r="Y109" i="23" s="1"/>
  <c r="AZ109" i="23"/>
  <c r="BH109" i="23"/>
  <c r="P110" i="23"/>
  <c r="X110" i="23"/>
  <c r="Y110" i="23" s="1"/>
  <c r="AZ110" i="23"/>
  <c r="BH110" i="23"/>
  <c r="P111" i="23"/>
  <c r="X111" i="23"/>
  <c r="Y111" i="23" s="1"/>
  <c r="AZ111" i="23"/>
  <c r="BH111" i="23"/>
  <c r="P112" i="23"/>
  <c r="X112" i="23"/>
  <c r="Y112" i="23" s="1"/>
  <c r="AZ112" i="23"/>
  <c r="BH112" i="23"/>
  <c r="P113" i="23"/>
  <c r="X113" i="23"/>
  <c r="Y113" i="23" s="1"/>
  <c r="AZ113" i="23"/>
  <c r="BH113" i="23"/>
  <c r="P114" i="23"/>
  <c r="X114" i="23"/>
  <c r="Y114" i="23" s="1"/>
  <c r="AZ114" i="23"/>
  <c r="BH114" i="23"/>
  <c r="P115" i="23"/>
  <c r="X115" i="23"/>
  <c r="Y115" i="23" s="1"/>
  <c r="AZ115" i="23"/>
  <c r="BH115" i="23"/>
  <c r="P116" i="23"/>
  <c r="X116" i="23"/>
  <c r="Y116" i="23" s="1"/>
  <c r="AZ116" i="23"/>
  <c r="BH116" i="23"/>
  <c r="P117" i="23"/>
  <c r="X117" i="23"/>
  <c r="Y117" i="23" s="1"/>
  <c r="AZ117" i="23"/>
  <c r="BH117" i="23"/>
  <c r="P118" i="23"/>
  <c r="X118" i="23"/>
  <c r="Y118" i="23" s="1"/>
  <c r="AZ118" i="23"/>
  <c r="BH118" i="23"/>
  <c r="P119" i="23"/>
  <c r="X119" i="23"/>
  <c r="Y119" i="23" s="1"/>
  <c r="AZ119" i="23"/>
  <c r="BH119" i="23"/>
  <c r="P120" i="23"/>
  <c r="X120" i="23"/>
  <c r="Y120" i="23" s="1"/>
  <c r="AZ120" i="23"/>
  <c r="BH120" i="23"/>
  <c r="P121" i="23"/>
  <c r="X121" i="23"/>
  <c r="Y121" i="23" s="1"/>
  <c r="AZ121" i="23"/>
  <c r="BH121" i="23"/>
  <c r="P122" i="23"/>
  <c r="X122" i="23"/>
  <c r="Y122" i="23" s="1"/>
  <c r="AZ122" i="23"/>
  <c r="BH122" i="23"/>
  <c r="P123" i="23"/>
  <c r="X123" i="23"/>
  <c r="Y123" i="23" s="1"/>
  <c r="AZ123" i="23"/>
  <c r="BH123" i="23"/>
  <c r="P124" i="23"/>
  <c r="X124" i="23"/>
  <c r="Y124" i="23" s="1"/>
  <c r="AZ124" i="23"/>
  <c r="BH124" i="23"/>
  <c r="P125" i="23"/>
  <c r="X125" i="23"/>
  <c r="Y125" i="23" s="1"/>
  <c r="AZ125" i="23"/>
  <c r="BH125" i="23"/>
  <c r="P126" i="23"/>
  <c r="X126" i="23"/>
  <c r="Y126" i="23" s="1"/>
  <c r="AZ126" i="23"/>
  <c r="BH126" i="23"/>
  <c r="P127" i="23"/>
  <c r="X127" i="23"/>
  <c r="Y127" i="23" s="1"/>
  <c r="AZ127" i="23"/>
  <c r="BH127" i="23"/>
  <c r="P128" i="23"/>
  <c r="X128" i="23"/>
  <c r="Y128" i="23" s="1"/>
  <c r="AZ128" i="23"/>
  <c r="BH128" i="23"/>
  <c r="P129" i="23"/>
  <c r="X129" i="23"/>
  <c r="Y129" i="23" s="1"/>
  <c r="AZ129" i="23"/>
  <c r="BH129" i="23"/>
  <c r="P130" i="23"/>
  <c r="X130" i="23"/>
  <c r="Y130" i="23" s="1"/>
  <c r="AZ130" i="23"/>
  <c r="BH130" i="23"/>
  <c r="P131" i="23"/>
  <c r="X131" i="23"/>
  <c r="Y131" i="23" s="1"/>
  <c r="AZ131" i="23"/>
  <c r="BH131" i="23"/>
  <c r="P132" i="23"/>
  <c r="X132" i="23"/>
  <c r="Y132" i="23" s="1"/>
  <c r="AZ132" i="23"/>
  <c r="BH132" i="23"/>
  <c r="P133" i="23"/>
  <c r="X133" i="23"/>
  <c r="Y133" i="23" s="1"/>
  <c r="AZ133" i="23"/>
  <c r="BH133" i="23"/>
  <c r="P134" i="23"/>
  <c r="X134" i="23"/>
  <c r="Y134" i="23" s="1"/>
  <c r="AZ134" i="23"/>
  <c r="BH134" i="23"/>
  <c r="P135" i="23"/>
  <c r="X135" i="23"/>
  <c r="Y135" i="23" s="1"/>
  <c r="AZ135" i="23"/>
  <c r="BH135" i="23"/>
  <c r="P136" i="23"/>
  <c r="X136" i="23"/>
  <c r="Y136" i="23" s="1"/>
  <c r="AZ136" i="23"/>
  <c r="BH136" i="23"/>
  <c r="P137" i="23"/>
  <c r="X137" i="23"/>
  <c r="Y137" i="23" s="1"/>
  <c r="AZ137" i="23"/>
  <c r="BH137" i="23"/>
  <c r="P138" i="23"/>
  <c r="X138" i="23"/>
  <c r="Y138" i="23" s="1"/>
  <c r="AZ138" i="23"/>
  <c r="BH138" i="23"/>
  <c r="P139" i="23"/>
  <c r="X139" i="23"/>
  <c r="Y139" i="23" s="1"/>
  <c r="AZ139" i="23"/>
  <c r="BH139" i="23"/>
  <c r="P140" i="23"/>
  <c r="X140" i="23"/>
  <c r="Y140" i="23" s="1"/>
  <c r="AZ140" i="23"/>
  <c r="BH140" i="23"/>
  <c r="P141" i="23"/>
  <c r="X141" i="23"/>
  <c r="Y141" i="23" s="1"/>
  <c r="AZ141" i="23"/>
  <c r="BH141" i="23"/>
  <c r="P142" i="23"/>
  <c r="X142" i="23"/>
  <c r="Y142" i="23" s="1"/>
  <c r="AZ142" i="23"/>
  <c r="BH142" i="23"/>
  <c r="P143" i="23"/>
  <c r="X143" i="23"/>
  <c r="Y143" i="23" s="1"/>
  <c r="AZ143" i="23"/>
  <c r="BH143" i="23"/>
  <c r="P144" i="23"/>
  <c r="X144" i="23"/>
  <c r="Y144" i="23" s="1"/>
  <c r="AZ144" i="23"/>
  <c r="BH144" i="23"/>
  <c r="P145" i="23"/>
  <c r="X145" i="23"/>
  <c r="Y145" i="23" s="1"/>
  <c r="AZ145" i="23"/>
  <c r="BH145" i="23"/>
  <c r="P146" i="23"/>
  <c r="X146" i="23"/>
  <c r="Y146" i="23" s="1"/>
  <c r="AZ146" i="23"/>
  <c r="BH146" i="23"/>
  <c r="P147" i="23"/>
  <c r="X147" i="23"/>
  <c r="Y147" i="23" s="1"/>
  <c r="AZ147" i="23"/>
  <c r="BH147" i="23"/>
  <c r="P148" i="23"/>
  <c r="X148" i="23"/>
  <c r="Y148" i="23" s="1"/>
  <c r="AZ148" i="23"/>
  <c r="BH148" i="23"/>
  <c r="H88" i="23"/>
  <c r="H89" i="23"/>
  <c r="H90" i="23"/>
  <c r="H91" i="23"/>
  <c r="H92" i="23"/>
  <c r="H93" i="23"/>
  <c r="H94" i="23"/>
  <c r="H95" i="23"/>
  <c r="H96" i="23"/>
  <c r="H97" i="23"/>
  <c r="H98" i="23"/>
  <c r="H99" i="23"/>
  <c r="H100" i="23"/>
  <c r="H101" i="23"/>
  <c r="H102" i="23"/>
  <c r="H103" i="23"/>
  <c r="H104" i="23"/>
  <c r="H105" i="23"/>
  <c r="H106" i="23"/>
  <c r="H107" i="23"/>
  <c r="H108" i="23"/>
  <c r="H109" i="23"/>
  <c r="H110" i="23"/>
  <c r="H111" i="23"/>
  <c r="H112" i="23"/>
  <c r="H113" i="23"/>
  <c r="H114" i="23"/>
  <c r="H115" i="23"/>
  <c r="H116" i="23"/>
  <c r="H117" i="23"/>
  <c r="H118" i="23"/>
  <c r="H119" i="23"/>
  <c r="H120" i="23"/>
  <c r="H121" i="23"/>
  <c r="H122" i="23"/>
  <c r="H123" i="23"/>
  <c r="H124" i="23"/>
  <c r="H125" i="23"/>
  <c r="H126" i="23"/>
  <c r="H127" i="23"/>
  <c r="H128" i="23"/>
  <c r="H129" i="23"/>
  <c r="H130" i="23"/>
  <c r="H131" i="23"/>
  <c r="H132" i="23"/>
  <c r="H133" i="23"/>
  <c r="H134" i="23"/>
  <c r="H135" i="23"/>
  <c r="H136" i="23"/>
  <c r="H137" i="23"/>
  <c r="H138" i="23"/>
  <c r="H139" i="23"/>
  <c r="H140" i="23"/>
  <c r="H141" i="23"/>
  <c r="H142" i="23"/>
  <c r="H143" i="23"/>
  <c r="H144" i="23"/>
  <c r="H145" i="23"/>
  <c r="H146" i="23"/>
  <c r="H147" i="23"/>
  <c r="H148" i="23"/>
  <c r="H4" i="23"/>
  <c r="H29" i="23"/>
  <c r="H30" i="23"/>
  <c r="H31" i="23"/>
  <c r="H32" i="23"/>
  <c r="H33" i="23"/>
  <c r="H34" i="23"/>
  <c r="H35" i="23"/>
  <c r="H36" i="23"/>
  <c r="H37" i="23"/>
  <c r="H38" i="23"/>
  <c r="H39" i="23"/>
  <c r="H40" i="23"/>
  <c r="H41" i="23"/>
  <c r="H42" i="23"/>
  <c r="H43" i="23"/>
  <c r="H44" i="23"/>
  <c r="H45" i="23"/>
  <c r="H46" i="23"/>
  <c r="H47" i="23"/>
  <c r="H48" i="23"/>
  <c r="H49" i="23"/>
  <c r="H50" i="23"/>
  <c r="H51" i="23"/>
  <c r="H52" i="23"/>
  <c r="H53" i="23"/>
  <c r="H54" i="23"/>
  <c r="H55" i="23"/>
  <c r="H56" i="23"/>
  <c r="H57" i="23"/>
  <c r="H58" i="23"/>
  <c r="H59" i="23"/>
  <c r="H60" i="23"/>
  <c r="H61" i="23"/>
  <c r="H62" i="23"/>
  <c r="H63" i="23"/>
  <c r="H64" i="23"/>
  <c r="H65" i="23"/>
  <c r="I65" i="23" s="1"/>
  <c r="H66" i="23"/>
  <c r="H72" i="23"/>
  <c r="H73" i="23"/>
  <c r="H74" i="23"/>
  <c r="H75" i="23"/>
  <c r="H76" i="23"/>
  <c r="H77" i="23"/>
  <c r="H78" i="23"/>
  <c r="H79" i="23"/>
  <c r="H80" i="23"/>
  <c r="H81" i="23"/>
  <c r="H82" i="23"/>
  <c r="H83" i="23"/>
  <c r="H84" i="23"/>
  <c r="H85" i="23"/>
  <c r="H86" i="23"/>
  <c r="H87" i="23"/>
  <c r="P50" i="23"/>
  <c r="X50" i="23"/>
  <c r="AZ50" i="23"/>
  <c r="BH50" i="23"/>
  <c r="P51" i="23"/>
  <c r="X51" i="23"/>
  <c r="AZ51" i="23"/>
  <c r="BH51" i="23"/>
  <c r="P52" i="23"/>
  <c r="X52" i="23"/>
  <c r="AZ52" i="23"/>
  <c r="BH52" i="23"/>
  <c r="P53" i="23"/>
  <c r="X53" i="23"/>
  <c r="AZ53" i="23"/>
  <c r="BH53" i="23"/>
  <c r="P54" i="23"/>
  <c r="X54" i="23"/>
  <c r="AZ54" i="23"/>
  <c r="BH54" i="23"/>
  <c r="P55" i="23"/>
  <c r="X55" i="23"/>
  <c r="AZ55" i="23"/>
  <c r="BH55" i="23"/>
  <c r="P56" i="23"/>
  <c r="X56" i="23"/>
  <c r="AZ56" i="23"/>
  <c r="BH56" i="23"/>
  <c r="P57" i="23"/>
  <c r="X57" i="23"/>
  <c r="AZ57" i="23"/>
  <c r="BH57" i="23"/>
  <c r="P58" i="23"/>
  <c r="X58" i="23"/>
  <c r="AZ58" i="23"/>
  <c r="BH58" i="23"/>
  <c r="P59" i="23"/>
  <c r="X59" i="23"/>
  <c r="AZ59" i="23"/>
  <c r="BH59" i="23"/>
  <c r="P60" i="23"/>
  <c r="X60" i="23"/>
  <c r="AZ60" i="23"/>
  <c r="BH60" i="23"/>
  <c r="P61" i="23"/>
  <c r="X61" i="23"/>
  <c r="AZ61" i="23"/>
  <c r="BH61" i="23"/>
  <c r="P62" i="23"/>
  <c r="X62" i="23"/>
  <c r="AZ62" i="23"/>
  <c r="BH62" i="23"/>
  <c r="P63" i="23"/>
  <c r="X63" i="23"/>
  <c r="AZ63" i="23"/>
  <c r="BH63" i="23"/>
  <c r="P64" i="23"/>
  <c r="X64" i="23"/>
  <c r="AZ64" i="23"/>
  <c r="BH64" i="23"/>
  <c r="P65" i="23"/>
  <c r="X65" i="23"/>
  <c r="AZ65" i="23"/>
  <c r="BH65" i="23"/>
  <c r="P66" i="23"/>
  <c r="X66" i="23"/>
  <c r="Y66" i="23" s="1"/>
  <c r="AZ66" i="23"/>
  <c r="BH66" i="23"/>
  <c r="P67" i="23"/>
  <c r="X67" i="23"/>
  <c r="AZ67" i="23"/>
  <c r="BH67" i="23"/>
  <c r="P68" i="23"/>
  <c r="X68" i="23"/>
  <c r="Y68" i="23" s="1"/>
  <c r="AZ68" i="23"/>
  <c r="BH68" i="23"/>
  <c r="P69" i="23"/>
  <c r="X69" i="23"/>
  <c r="AZ69" i="23"/>
  <c r="BH69" i="23"/>
  <c r="P70" i="23"/>
  <c r="X70" i="23"/>
  <c r="Y70" i="23" s="1"/>
  <c r="AZ70" i="23"/>
  <c r="BH70" i="23"/>
  <c r="P71" i="23"/>
  <c r="X71" i="23"/>
  <c r="AZ71" i="23"/>
  <c r="BH71" i="23"/>
  <c r="P72" i="23"/>
  <c r="X72" i="23"/>
  <c r="Y72" i="23" s="1"/>
  <c r="AZ72" i="23"/>
  <c r="BH72" i="23"/>
  <c r="P73" i="23"/>
  <c r="X73" i="23"/>
  <c r="Y73" i="23" s="1"/>
  <c r="AZ73" i="23"/>
  <c r="BH73" i="23"/>
  <c r="P74" i="23"/>
  <c r="X74" i="23"/>
  <c r="Y74" i="23" s="1"/>
  <c r="AZ74" i="23"/>
  <c r="BH74" i="23"/>
  <c r="P75" i="23"/>
  <c r="X75" i="23"/>
  <c r="AZ75" i="23"/>
  <c r="BH75" i="23"/>
  <c r="P76" i="23"/>
  <c r="X76" i="23"/>
  <c r="Y76" i="23" s="1"/>
  <c r="AZ76" i="23"/>
  <c r="BH76" i="23"/>
  <c r="P77" i="23"/>
  <c r="X77" i="23"/>
  <c r="AZ77" i="23"/>
  <c r="BH77" i="23"/>
  <c r="P78" i="23"/>
  <c r="X78" i="23"/>
  <c r="Y78" i="23" s="1"/>
  <c r="AZ78" i="23"/>
  <c r="BH78" i="23"/>
  <c r="P79" i="23"/>
  <c r="X79" i="23"/>
  <c r="Y79" i="23" s="1"/>
  <c r="AZ79" i="23"/>
  <c r="BH79" i="23"/>
  <c r="P80" i="23"/>
  <c r="X80" i="23"/>
  <c r="Y80" i="23" s="1"/>
  <c r="AZ80" i="23"/>
  <c r="BH80" i="23"/>
  <c r="P81" i="23"/>
  <c r="X81" i="23"/>
  <c r="Y81" i="23" s="1"/>
  <c r="AZ81" i="23"/>
  <c r="BH81" i="23"/>
  <c r="P82" i="23"/>
  <c r="X82" i="23"/>
  <c r="Y82" i="23" s="1"/>
  <c r="AZ82" i="23"/>
  <c r="BH82" i="23"/>
  <c r="BH31" i="23"/>
  <c r="BH32" i="23"/>
  <c r="BH33" i="23"/>
  <c r="BH34" i="23"/>
  <c r="BH35" i="23"/>
  <c r="BH36" i="23"/>
  <c r="BH37" i="23"/>
  <c r="BH38" i="23"/>
  <c r="BH39" i="23"/>
  <c r="BH40" i="23"/>
  <c r="BH41" i="23"/>
  <c r="BH42" i="23"/>
  <c r="BH43" i="23"/>
  <c r="BH44" i="23"/>
  <c r="BH45" i="23"/>
  <c r="BH46" i="23"/>
  <c r="BH47" i="23"/>
  <c r="BH48" i="23"/>
  <c r="BH5" i="23"/>
  <c r="BH6" i="23"/>
  <c r="BH7" i="23"/>
  <c r="BH8" i="23"/>
  <c r="BH10" i="23"/>
  <c r="BH11" i="23"/>
  <c r="BH12" i="23"/>
  <c r="BH13" i="23"/>
  <c r="BH14" i="23"/>
  <c r="BH15" i="23"/>
  <c r="BH16" i="23"/>
  <c r="BH17" i="23"/>
  <c r="BH18" i="23"/>
  <c r="BH19" i="23"/>
  <c r="BH20" i="23"/>
  <c r="BH21" i="23"/>
  <c r="BH22" i="23"/>
  <c r="BH23" i="23"/>
  <c r="BH24" i="23"/>
  <c r="BH25" i="23"/>
  <c r="BH26" i="23"/>
  <c r="BH27" i="23"/>
  <c r="BH28" i="23"/>
  <c r="AZ31" i="23"/>
  <c r="AZ32" i="23"/>
  <c r="AZ33" i="23"/>
  <c r="AZ34" i="23"/>
  <c r="AZ35" i="23"/>
  <c r="AZ36" i="23"/>
  <c r="AZ37" i="23"/>
  <c r="AZ38" i="23"/>
  <c r="AZ39" i="23"/>
  <c r="AZ40" i="23"/>
  <c r="AZ41" i="23"/>
  <c r="AZ42" i="23"/>
  <c r="AZ43" i="23"/>
  <c r="AZ44" i="23"/>
  <c r="AZ45" i="23"/>
  <c r="AZ46" i="23"/>
  <c r="AZ47" i="23"/>
  <c r="AZ48" i="23"/>
  <c r="AZ11" i="23"/>
  <c r="AZ12" i="23"/>
  <c r="AZ13" i="23"/>
  <c r="AZ14" i="23"/>
  <c r="AZ15" i="23"/>
  <c r="AZ16" i="23"/>
  <c r="AZ17" i="23"/>
  <c r="AZ18" i="23"/>
  <c r="AZ19" i="23"/>
  <c r="AZ20" i="23"/>
  <c r="AZ21" i="23"/>
  <c r="AZ22" i="23"/>
  <c r="AZ23" i="23"/>
  <c r="AZ24" i="23"/>
  <c r="AZ25" i="23"/>
  <c r="AZ26" i="23"/>
  <c r="AZ27" i="23"/>
  <c r="AZ28" i="23"/>
  <c r="X11" i="23"/>
  <c r="X12" i="23"/>
  <c r="Y12" i="23" s="1"/>
  <c r="X13" i="23"/>
  <c r="Y13" i="23" s="1"/>
  <c r="X14" i="23"/>
  <c r="X15" i="23"/>
  <c r="X16" i="23"/>
  <c r="Y16" i="23" s="1"/>
  <c r="X17" i="23"/>
  <c r="Y17" i="23" s="1"/>
  <c r="X18" i="23"/>
  <c r="X19" i="23"/>
  <c r="X20" i="23"/>
  <c r="Y20" i="23" s="1"/>
  <c r="X21" i="23"/>
  <c r="Y21" i="23" s="1"/>
  <c r="X22" i="23"/>
  <c r="X23" i="23"/>
  <c r="X24" i="23"/>
  <c r="Y24" i="23" s="1"/>
  <c r="X25" i="23"/>
  <c r="Y25" i="23" s="1"/>
  <c r="X26" i="23"/>
  <c r="X27" i="23"/>
  <c r="X28" i="23"/>
  <c r="Y28" i="23" s="1"/>
  <c r="X31" i="23"/>
  <c r="Y31" i="23" s="1"/>
  <c r="X32" i="23"/>
  <c r="Y32" i="23" s="1"/>
  <c r="X33" i="23"/>
  <c r="X34" i="23"/>
  <c r="Y34" i="23" s="1"/>
  <c r="X35" i="23"/>
  <c r="Y35" i="23" s="1"/>
  <c r="X36" i="23"/>
  <c r="X37" i="23"/>
  <c r="X38" i="23"/>
  <c r="Y38" i="23" s="1"/>
  <c r="X39" i="23"/>
  <c r="Y39" i="23" s="1"/>
  <c r="X40" i="23"/>
  <c r="X41" i="23"/>
  <c r="X42" i="23"/>
  <c r="Y42" i="23" s="1"/>
  <c r="X43" i="23"/>
  <c r="Y43" i="23" s="1"/>
  <c r="X44" i="23"/>
  <c r="X45" i="23"/>
  <c r="X46" i="23"/>
  <c r="Y46" i="23" s="1"/>
  <c r="X47" i="23"/>
  <c r="Y47" i="23" s="1"/>
  <c r="X48" i="23"/>
  <c r="P31" i="23"/>
  <c r="P32" i="23"/>
  <c r="P33" i="23"/>
  <c r="P34" i="23"/>
  <c r="P35" i="23"/>
  <c r="P36" i="23"/>
  <c r="P37" i="23"/>
  <c r="P38" i="23"/>
  <c r="P39" i="23"/>
  <c r="P40" i="23"/>
  <c r="P41" i="23"/>
  <c r="P42" i="23"/>
  <c r="P43" i="23"/>
  <c r="P44" i="23"/>
  <c r="P45" i="23"/>
  <c r="P46" i="23"/>
  <c r="P47" i="23"/>
  <c r="P48" i="23"/>
  <c r="P6" i="23"/>
  <c r="P7" i="23"/>
  <c r="P8" i="23"/>
  <c r="P10" i="23"/>
  <c r="P11" i="23"/>
  <c r="P12" i="23"/>
  <c r="P13" i="23"/>
  <c r="P14" i="23"/>
  <c r="P15" i="23"/>
  <c r="P16" i="23"/>
  <c r="P17" i="23"/>
  <c r="P18" i="23"/>
  <c r="P19" i="23"/>
  <c r="P20" i="23"/>
  <c r="P21" i="23"/>
  <c r="P22" i="23"/>
  <c r="P23" i="23"/>
  <c r="P24" i="23"/>
  <c r="P25" i="23"/>
  <c r="Q25" i="23" s="1"/>
  <c r="P26" i="23"/>
  <c r="Q26" i="23" s="1"/>
  <c r="P27" i="23"/>
  <c r="P28" i="23"/>
  <c r="H11" i="23"/>
  <c r="H12" i="23"/>
  <c r="H13" i="23"/>
  <c r="H14" i="23"/>
  <c r="H15" i="23"/>
  <c r="H16" i="23"/>
  <c r="H17" i="23"/>
  <c r="H18" i="23"/>
  <c r="H19" i="23"/>
  <c r="H20" i="23"/>
  <c r="H21" i="23"/>
  <c r="H22" i="23"/>
  <c r="H23" i="23"/>
  <c r="H24" i="23"/>
  <c r="H25" i="23"/>
  <c r="I25" i="23" s="1"/>
  <c r="H26" i="23"/>
  <c r="H27" i="23"/>
  <c r="H28" i="23"/>
  <c r="A1004" i="2"/>
  <c r="BH87" i="23"/>
  <c r="BH86" i="23"/>
  <c r="BH85" i="23"/>
  <c r="BI85" i="23" s="1"/>
  <c r="BH84" i="23"/>
  <c r="BH83" i="23"/>
  <c r="BH49" i="23"/>
  <c r="BH30" i="23"/>
  <c r="BI30" i="23" s="1"/>
  <c r="BH29" i="23"/>
  <c r="BH4" i="23"/>
  <c r="AZ87" i="23"/>
  <c r="AZ86" i="23"/>
  <c r="BA86" i="23" s="1"/>
  <c r="AZ85" i="23"/>
  <c r="AZ84" i="23"/>
  <c r="AZ83" i="23"/>
  <c r="AZ49" i="23"/>
  <c r="BA49" i="23" s="1"/>
  <c r="AZ30" i="23"/>
  <c r="AZ10" i="23"/>
  <c r="AZ8" i="23"/>
  <c r="AZ7" i="23"/>
  <c r="BA7" i="23" s="1"/>
  <c r="AZ6" i="23"/>
  <c r="AZ29" i="23"/>
  <c r="AZ5" i="23"/>
  <c r="AZ4" i="23"/>
  <c r="X87" i="23"/>
  <c r="Y87" i="23" s="1"/>
  <c r="X86" i="23"/>
  <c r="Y86" i="23" s="1"/>
  <c r="X85" i="23"/>
  <c r="Y85" i="23" s="1"/>
  <c r="X84" i="23"/>
  <c r="Y84" i="23" s="1"/>
  <c r="X83" i="23"/>
  <c r="X49" i="23"/>
  <c r="Y49" i="23" s="1"/>
  <c r="X30" i="23"/>
  <c r="Y30" i="23" s="1"/>
  <c r="X10" i="23"/>
  <c r="Y10" i="23" s="1"/>
  <c r="X8" i="23"/>
  <c r="Y8" i="23" s="1"/>
  <c r="X7" i="23"/>
  <c r="Y7" i="23" s="1"/>
  <c r="X6" i="23"/>
  <c r="Y6" i="23" s="1"/>
  <c r="X29" i="23"/>
  <c r="Y29" i="23" s="1"/>
  <c r="X5" i="23"/>
  <c r="X4" i="23"/>
  <c r="Y4" i="23" s="1"/>
  <c r="P87" i="23"/>
  <c r="P86" i="23"/>
  <c r="Q86" i="23" s="1"/>
  <c r="P85" i="23"/>
  <c r="P84" i="23"/>
  <c r="P83" i="23"/>
  <c r="P49" i="23"/>
  <c r="Q49" i="23" s="1"/>
  <c r="P30" i="23"/>
  <c r="P29" i="23"/>
  <c r="P5" i="23"/>
  <c r="P4" i="23"/>
  <c r="Q4" i="23" s="1"/>
  <c r="H5" i="23"/>
  <c r="H6" i="23"/>
  <c r="I6" i="23" s="1"/>
  <c r="H7" i="23"/>
  <c r="H8" i="23"/>
  <c r="H10" i="23"/>
  <c r="Y178" i="23" l="1"/>
  <c r="Y176" i="23"/>
  <c r="Y174" i="23"/>
  <c r="Y172" i="23"/>
  <c r="AS26" i="23"/>
  <c r="M5" i="23"/>
  <c r="Y9" i="23"/>
  <c r="AO9" i="23"/>
  <c r="BM9" i="23"/>
  <c r="AC9" i="23"/>
  <c r="AG9" i="23"/>
  <c r="AK9" i="23"/>
  <c r="U9" i="23"/>
  <c r="BI9" i="23"/>
  <c r="M8" i="23"/>
  <c r="M17" i="23"/>
  <c r="M52" i="23"/>
  <c r="M82" i="23"/>
  <c r="M100" i="23"/>
  <c r="Y44" i="23"/>
  <c r="M10" i="23"/>
  <c r="M18" i="23"/>
  <c r="M75" i="23"/>
  <c r="U35" i="23"/>
  <c r="BA9" i="23"/>
  <c r="Y64" i="23"/>
  <c r="Y62" i="23"/>
  <c r="Y60" i="23"/>
  <c r="Y50" i="23"/>
  <c r="AS9" i="23"/>
  <c r="Y167" i="23"/>
  <c r="M12" i="23"/>
  <c r="M20" i="23"/>
  <c r="M103" i="23"/>
  <c r="I9" i="23"/>
  <c r="Y163" i="23"/>
  <c r="Y15" i="23"/>
  <c r="M9" i="23"/>
  <c r="Y48" i="23"/>
  <c r="Y40" i="23"/>
  <c r="Y22" i="23"/>
  <c r="Y14" i="23"/>
  <c r="Q9" i="23"/>
  <c r="Y77" i="23"/>
  <c r="M66" i="23"/>
  <c r="AW9" i="23"/>
  <c r="BE5" i="23"/>
  <c r="BE14" i="23"/>
  <c r="BE22" i="23"/>
  <c r="BE30" i="23"/>
  <c r="BE38" i="23"/>
  <c r="BE46" i="23"/>
  <c r="BE49" i="23"/>
  <c r="BE57" i="23"/>
  <c r="BE65" i="23"/>
  <c r="BE79" i="23"/>
  <c r="BE89" i="23"/>
  <c r="BE97" i="23"/>
  <c r="BE105" i="23"/>
  <c r="BE113" i="23"/>
  <c r="BE120" i="23"/>
  <c r="BE128" i="23"/>
  <c r="BE136" i="23"/>
  <c r="BE141" i="23"/>
  <c r="BE151" i="23"/>
  <c r="BE157" i="23"/>
  <c r="BE158" i="23"/>
  <c r="BE169" i="23"/>
  <c r="BE177" i="23"/>
  <c r="BE185" i="23"/>
  <c r="BE193" i="23"/>
  <c r="BE201" i="23"/>
  <c r="BE212" i="23"/>
  <c r="BE220" i="23"/>
  <c r="BE228" i="23"/>
  <c r="M11" i="23"/>
  <c r="M62" i="23"/>
  <c r="M76" i="23"/>
  <c r="M117" i="23"/>
  <c r="BE6" i="23"/>
  <c r="BE15" i="23"/>
  <c r="BE23" i="23"/>
  <c r="BE31" i="23"/>
  <c r="BE39" i="23"/>
  <c r="BE47" i="23"/>
  <c r="BE50" i="23"/>
  <c r="BE58" i="23"/>
  <c r="BE66" i="23"/>
  <c r="BE72" i="23"/>
  <c r="BE80" i="23"/>
  <c r="BE90" i="23"/>
  <c r="BE98" i="23"/>
  <c r="BE106" i="23"/>
  <c r="BE114" i="23"/>
  <c r="BE121" i="23"/>
  <c r="BE129" i="23"/>
  <c r="BE137" i="23"/>
  <c r="BE142" i="23"/>
  <c r="BE152" i="23"/>
  <c r="BE159" i="23"/>
  <c r="BE160" i="23"/>
  <c r="BE170" i="23"/>
  <c r="BE178" i="23"/>
  <c r="BE186" i="23"/>
  <c r="BE194" i="23"/>
  <c r="BE202" i="23"/>
  <c r="BE213" i="23"/>
  <c r="BE221" i="23"/>
  <c r="BE7" i="23"/>
  <c r="BE16" i="23"/>
  <c r="BE24" i="23"/>
  <c r="BE32" i="23"/>
  <c r="BE40" i="23"/>
  <c r="BE48" i="23"/>
  <c r="BE51" i="23"/>
  <c r="BE59" i="23"/>
  <c r="BE67" i="23"/>
  <c r="BE73" i="23"/>
  <c r="BE81" i="23"/>
  <c r="BE83" i="23"/>
  <c r="BE91" i="23"/>
  <c r="BE99" i="23"/>
  <c r="BE107" i="23"/>
  <c r="BE115" i="23"/>
  <c r="BE122" i="23"/>
  <c r="BE130" i="23"/>
  <c r="BE143" i="23"/>
  <c r="BE153" i="23"/>
  <c r="BE161" i="23"/>
  <c r="BE163" i="23"/>
  <c r="BE171" i="23"/>
  <c r="BE179" i="23"/>
  <c r="BE187" i="23"/>
  <c r="BE195" i="23"/>
  <c r="BE203" i="23"/>
  <c r="BE214" i="23"/>
  <c r="BE222" i="23"/>
  <c r="BE230" i="23"/>
  <c r="BE238" i="23"/>
  <c r="BE246" i="23"/>
  <c r="Y158" i="23"/>
  <c r="M29" i="23"/>
  <c r="M64" i="23"/>
  <c r="M119" i="23"/>
  <c r="M150" i="23"/>
  <c r="BE8" i="23"/>
  <c r="BE17" i="23"/>
  <c r="BE25" i="23"/>
  <c r="BE33" i="23"/>
  <c r="BE41" i="23"/>
  <c r="BE52" i="23"/>
  <c r="BE60" i="23"/>
  <c r="BE68" i="23"/>
  <c r="BE74" i="23"/>
  <c r="BE82" i="23"/>
  <c r="BE84" i="23"/>
  <c r="BE92" i="23"/>
  <c r="BE100" i="23"/>
  <c r="BE108" i="23"/>
  <c r="BE123" i="23"/>
  <c r="BE131" i="23"/>
  <c r="BE144" i="23"/>
  <c r="BE154" i="23"/>
  <c r="BE162" i="23"/>
  <c r="BE164" i="23"/>
  <c r="BE172" i="23"/>
  <c r="BE180" i="23"/>
  <c r="BE188" i="23"/>
  <c r="BE196" i="23"/>
  <c r="BE204" i="23"/>
  <c r="BE215" i="23"/>
  <c r="BE223" i="23"/>
  <c r="Y65" i="23"/>
  <c r="Y63" i="23"/>
  <c r="Y53" i="23"/>
  <c r="M49" i="23"/>
  <c r="M97" i="23"/>
  <c r="M158" i="23"/>
  <c r="BE10" i="23"/>
  <c r="BE18" i="23"/>
  <c r="BE26" i="23"/>
  <c r="BE34" i="23"/>
  <c r="BE42" i="23"/>
  <c r="BE53" i="23"/>
  <c r="BE61" i="23"/>
  <c r="BE69" i="23"/>
  <c r="BE75" i="23"/>
  <c r="BE85" i="23"/>
  <c r="BE93" i="23"/>
  <c r="BE101" i="23"/>
  <c r="BE109" i="23"/>
  <c r="BE116" i="23"/>
  <c r="BE124" i="23"/>
  <c r="BE132" i="23"/>
  <c r="BE145" i="23"/>
  <c r="BE155" i="23"/>
  <c r="BE165" i="23"/>
  <c r="BE173" i="23"/>
  <c r="BE181" i="23"/>
  <c r="BE189" i="23"/>
  <c r="BE197" i="23"/>
  <c r="BE205" i="23"/>
  <c r="BE208" i="23"/>
  <c r="BE216" i="23"/>
  <c r="M159" i="23"/>
  <c r="M160" i="23"/>
  <c r="BE11" i="23"/>
  <c r="BE19" i="23"/>
  <c r="BE27" i="23"/>
  <c r="BE35" i="23"/>
  <c r="BE43" i="23"/>
  <c r="BE54" i="23"/>
  <c r="BE62" i="23"/>
  <c r="BE70" i="23"/>
  <c r="BE76" i="23"/>
  <c r="BE86" i="23"/>
  <c r="BE94" i="23"/>
  <c r="BE102" i="23"/>
  <c r="BE110" i="23"/>
  <c r="BE117" i="23"/>
  <c r="BE125" i="23"/>
  <c r="BE133" i="23"/>
  <c r="BE138" i="23"/>
  <c r="BE146" i="23"/>
  <c r="BE166" i="23"/>
  <c r="BE174" i="23"/>
  <c r="BE182" i="23"/>
  <c r="BE190" i="23"/>
  <c r="BE198" i="23"/>
  <c r="BE206" i="23"/>
  <c r="BE209" i="23"/>
  <c r="BE217" i="23"/>
  <c r="BE225" i="23"/>
  <c r="BE233" i="23"/>
  <c r="Y19" i="23"/>
  <c r="Y11" i="23"/>
  <c r="Y150" i="23"/>
  <c r="Y156" i="23"/>
  <c r="M7" i="23"/>
  <c r="BE12" i="23"/>
  <c r="BE20" i="23"/>
  <c r="BE28" i="23"/>
  <c r="BE36" i="23"/>
  <c r="BE44" i="23"/>
  <c r="BE55" i="23"/>
  <c r="BE63" i="23"/>
  <c r="BE71" i="23"/>
  <c r="BE77" i="23"/>
  <c r="BE87" i="23"/>
  <c r="BE95" i="23"/>
  <c r="BE103" i="23"/>
  <c r="BE111" i="23"/>
  <c r="BE118" i="23"/>
  <c r="BE126" i="23"/>
  <c r="BE134" i="23"/>
  <c r="BE139" i="23"/>
  <c r="BE147" i="23"/>
  <c r="BE149" i="23"/>
  <c r="BE167" i="23"/>
  <c r="BE175" i="23"/>
  <c r="BE183" i="23"/>
  <c r="BE191" i="23"/>
  <c r="BE199" i="23"/>
  <c r="BE207" i="23"/>
  <c r="BE210" i="23"/>
  <c r="M295" i="23"/>
  <c r="BE4" i="23"/>
  <c r="BE13" i="23"/>
  <c r="BE21" i="23"/>
  <c r="BE29" i="23"/>
  <c r="BE37" i="23"/>
  <c r="BE45" i="23"/>
  <c r="BE56" i="23"/>
  <c r="BE64" i="23"/>
  <c r="BE78" i="23"/>
  <c r="BE88" i="23"/>
  <c r="BE96" i="23"/>
  <c r="BE104" i="23"/>
  <c r="BE112" i="23"/>
  <c r="BE119" i="23"/>
  <c r="BE127" i="23"/>
  <c r="BE135" i="23"/>
  <c r="BE140" i="23"/>
  <c r="BE148" i="23"/>
  <c r="BE150" i="23"/>
  <c r="BE156" i="23"/>
  <c r="BE168" i="23"/>
  <c r="BE176" i="23"/>
  <c r="BE184" i="23"/>
  <c r="BE192" i="23"/>
  <c r="BE200" i="23"/>
  <c r="BE211" i="23"/>
  <c r="BE219" i="23"/>
  <c r="BE227" i="23"/>
  <c r="BE235" i="23"/>
  <c r="BE243" i="23"/>
  <c r="BE236" i="23"/>
  <c r="BE244" i="23"/>
  <c r="BE252" i="23"/>
  <c r="BE260" i="23"/>
  <c r="BE268" i="23"/>
  <c r="BE276" i="23"/>
  <c r="BE284" i="23"/>
  <c r="BE292" i="23"/>
  <c r="BE300" i="23"/>
  <c r="BE325" i="23"/>
  <c r="BE333" i="23"/>
  <c r="BE341" i="23"/>
  <c r="BE349" i="23"/>
  <c r="BE357" i="23"/>
  <c r="BE365" i="23"/>
  <c r="AO366" i="23"/>
  <c r="AO358" i="23"/>
  <c r="AO350" i="23"/>
  <c r="AO342" i="23"/>
  <c r="AO334" i="23"/>
  <c r="AO326" i="23"/>
  <c r="AO301" i="23"/>
  <c r="AO293" i="23"/>
  <c r="AO285" i="23"/>
  <c r="AO277" i="23"/>
  <c r="AO269" i="23"/>
  <c r="AO261" i="23"/>
  <c r="AO253" i="23"/>
  <c r="AO245" i="23"/>
  <c r="AO237" i="23"/>
  <c r="AO229" i="23"/>
  <c r="AO221" i="23"/>
  <c r="AO213" i="23"/>
  <c r="AO202" i="23"/>
  <c r="AO194" i="23"/>
  <c r="AO186" i="23"/>
  <c r="AO178" i="23"/>
  <c r="AO170" i="23"/>
  <c r="AO160" i="23"/>
  <c r="AO159" i="23"/>
  <c r="AO152" i="23"/>
  <c r="AO142" i="23"/>
  <c r="AO137" i="23"/>
  <c r="AO129" i="23"/>
  <c r="AO121" i="23"/>
  <c r="AO114" i="23"/>
  <c r="AO106" i="23"/>
  <c r="AO98" i="23"/>
  <c r="AO90" i="23"/>
  <c r="AO80" i="23"/>
  <c r="AO72" i="23"/>
  <c r="AO66" i="23"/>
  <c r="AO58" i="23"/>
  <c r="AO50" i="23"/>
  <c r="AO47" i="23"/>
  <c r="AO39" i="23"/>
  <c r="AO31" i="23"/>
  <c r="AO23" i="23"/>
  <c r="AO15" i="23"/>
  <c r="AO6" i="23"/>
  <c r="AC7" i="23"/>
  <c r="AC16" i="23"/>
  <c r="AC24" i="23"/>
  <c r="AC32" i="23"/>
  <c r="BE229" i="23"/>
  <c r="BE237" i="23"/>
  <c r="BE245" i="23"/>
  <c r="BE253" i="23"/>
  <c r="BE261" i="23"/>
  <c r="BE269" i="23"/>
  <c r="BE277" i="23"/>
  <c r="BE285" i="23"/>
  <c r="BE293" i="23"/>
  <c r="BE301" i="23"/>
  <c r="BE326" i="23"/>
  <c r="BE334" i="23"/>
  <c r="BE342" i="23"/>
  <c r="BE350" i="23"/>
  <c r="BE358" i="23"/>
  <c r="BE366" i="23"/>
  <c r="AO365" i="23"/>
  <c r="AO357" i="23"/>
  <c r="AO349" i="23"/>
  <c r="AO341" i="23"/>
  <c r="AO333" i="23"/>
  <c r="AO325" i="23"/>
  <c r="AO300" i="23"/>
  <c r="AO292" i="23"/>
  <c r="AO284" i="23"/>
  <c r="AO276" i="23"/>
  <c r="AO268" i="23"/>
  <c r="AO260" i="23"/>
  <c r="AO252" i="23"/>
  <c r="AO244" i="23"/>
  <c r="AO236" i="23"/>
  <c r="AO228" i="23"/>
  <c r="AO220" i="23"/>
  <c r="AO212" i="23"/>
  <c r="AO201" i="23"/>
  <c r="AO193" i="23"/>
  <c r="AO185" i="23"/>
  <c r="AO177" i="23"/>
  <c r="AO169" i="23"/>
  <c r="AO158" i="23"/>
  <c r="AO157" i="23"/>
  <c r="AO151" i="23"/>
  <c r="AO141" i="23"/>
  <c r="AO136" i="23"/>
  <c r="AO128" i="23"/>
  <c r="AO120" i="23"/>
  <c r="AO113" i="23"/>
  <c r="AO105" i="23"/>
  <c r="AO97" i="23"/>
  <c r="AO89" i="23"/>
  <c r="AO79" i="23"/>
  <c r="AO65" i="23"/>
  <c r="AO57" i="23"/>
  <c r="AO49" i="23"/>
  <c r="AO46" i="23"/>
  <c r="AO38" i="23"/>
  <c r="BE254" i="23"/>
  <c r="BE262" i="23"/>
  <c r="BE270" i="23"/>
  <c r="BE278" i="23"/>
  <c r="BE286" i="23"/>
  <c r="BE294" i="23"/>
  <c r="BE302" i="23"/>
  <c r="BE327" i="23"/>
  <c r="BE335" i="23"/>
  <c r="BE343" i="23"/>
  <c r="BE351" i="23"/>
  <c r="BE359" i="23"/>
  <c r="BE367" i="23"/>
  <c r="AO364" i="23"/>
  <c r="AO356" i="23"/>
  <c r="AO348" i="23"/>
  <c r="AO340" i="23"/>
  <c r="AO332" i="23"/>
  <c r="AO324" i="23"/>
  <c r="AO299" i="23"/>
  <c r="AO291" i="23"/>
  <c r="AO283" i="23"/>
  <c r="AO275" i="23"/>
  <c r="AO267" i="23"/>
  <c r="AO259" i="23"/>
  <c r="AO251" i="23"/>
  <c r="AO243" i="23"/>
  <c r="AO235" i="23"/>
  <c r="AO227" i="23"/>
  <c r="AO219" i="23"/>
  <c r="AO211" i="23"/>
  <c r="AO200" i="23"/>
  <c r="AO192" i="23"/>
  <c r="AO184" i="23"/>
  <c r="AO176" i="23"/>
  <c r="AO168" i="23"/>
  <c r="AO156" i="23"/>
  <c r="AO150" i="23"/>
  <c r="AO148" i="23"/>
  <c r="AO140" i="23"/>
  <c r="AO135" i="23"/>
  <c r="AO127" i="23"/>
  <c r="AO119" i="23"/>
  <c r="AO112" i="23"/>
  <c r="AO104" i="23"/>
  <c r="AO96" i="23"/>
  <c r="AO88" i="23"/>
  <c r="AO78" i="23"/>
  <c r="AO64" i="23"/>
  <c r="AO56" i="23"/>
  <c r="AO45" i="23"/>
  <c r="AO37" i="23"/>
  <c r="AO29" i="23"/>
  <c r="AO21" i="23"/>
  <c r="AO13" i="23"/>
  <c r="AO4" i="23"/>
  <c r="AC10" i="23"/>
  <c r="AC18" i="23"/>
  <c r="AC26" i="23"/>
  <c r="BE231" i="23"/>
  <c r="BE239" i="23"/>
  <c r="BE247" i="23"/>
  <c r="BE255" i="23"/>
  <c r="BE263" i="23"/>
  <c r="BE271" i="23"/>
  <c r="BE279" i="23"/>
  <c r="BE287" i="23"/>
  <c r="BE295" i="23"/>
  <c r="BE303" i="23"/>
  <c r="BE328" i="23"/>
  <c r="BE336" i="23"/>
  <c r="BE344" i="23"/>
  <c r="BE352" i="23"/>
  <c r="BE360" i="23"/>
  <c r="BE368" i="23"/>
  <c r="AO363" i="23"/>
  <c r="AO355" i="23"/>
  <c r="AO347" i="23"/>
  <c r="AO339" i="23"/>
  <c r="AO331" i="23"/>
  <c r="AO323" i="23"/>
  <c r="AO298" i="23"/>
  <c r="AO290" i="23"/>
  <c r="AO282" i="23"/>
  <c r="AO274" i="23"/>
  <c r="AO266" i="23"/>
  <c r="AO258" i="23"/>
  <c r="AO250" i="23"/>
  <c r="AO242" i="23"/>
  <c r="AO234" i="23"/>
  <c r="AO226" i="23"/>
  <c r="AO218" i="23"/>
  <c r="AO210" i="23"/>
  <c r="AO207" i="23"/>
  <c r="AO199" i="23"/>
  <c r="AO191" i="23"/>
  <c r="AO183" i="23"/>
  <c r="AO175" i="23"/>
  <c r="AO167" i="23"/>
  <c r="AO149" i="23"/>
  <c r="AO147" i="23"/>
  <c r="AO139" i="23"/>
  <c r="AO134" i="23"/>
  <c r="AO126" i="23"/>
  <c r="AO118" i="23"/>
  <c r="AO111" i="23"/>
  <c r="AO103" i="23"/>
  <c r="AO95" i="23"/>
  <c r="AO87" i="23"/>
  <c r="AO77" i="23"/>
  <c r="AO71" i="23"/>
  <c r="AO63" i="23"/>
  <c r="AO55" i="23"/>
  <c r="AO44" i="23"/>
  <c r="AO36" i="23"/>
  <c r="AO28" i="23"/>
  <c r="AO20" i="23"/>
  <c r="BE224" i="23"/>
  <c r="BE232" i="23"/>
  <c r="BE240" i="23"/>
  <c r="BE248" i="23"/>
  <c r="BE256" i="23"/>
  <c r="BE264" i="23"/>
  <c r="BE272" i="23"/>
  <c r="BE280" i="23"/>
  <c r="BE288" i="23"/>
  <c r="BE296" i="23"/>
  <c r="BE321" i="23"/>
  <c r="BE329" i="23"/>
  <c r="BE337" i="23"/>
  <c r="BE345" i="23"/>
  <c r="BE353" i="23"/>
  <c r="BE361" i="23"/>
  <c r="BE369" i="23"/>
  <c r="AO362" i="23"/>
  <c r="AO354" i="23"/>
  <c r="AO346" i="23"/>
  <c r="AO338" i="23"/>
  <c r="AO330" i="23"/>
  <c r="AO322" i="23"/>
  <c r="AO297" i="23"/>
  <c r="AO289" i="23"/>
  <c r="AO281" i="23"/>
  <c r="AO273" i="23"/>
  <c r="AO265" i="23"/>
  <c r="AO257" i="23"/>
  <c r="AO249" i="23"/>
  <c r="AO241" i="23"/>
  <c r="AO233" i="23"/>
  <c r="AO225" i="23"/>
  <c r="AO217" i="23"/>
  <c r="AO209" i="23"/>
  <c r="AO206" i="23"/>
  <c r="AO198" i="23"/>
  <c r="AO190" i="23"/>
  <c r="AO182" i="23"/>
  <c r="AO174" i="23"/>
  <c r="AO166" i="23"/>
  <c r="AO146" i="23"/>
  <c r="AO138" i="23"/>
  <c r="AO133" i="23"/>
  <c r="AO125" i="23"/>
  <c r="AO117" i="23"/>
  <c r="AO110" i="23"/>
  <c r="AO102" i="23"/>
  <c r="AO94" i="23"/>
  <c r="AO86" i="23"/>
  <c r="AO76" i="23"/>
  <c r="AO70" i="23"/>
  <c r="AO62" i="23"/>
  <c r="AO54" i="23"/>
  <c r="AO43" i="23"/>
  <c r="AO35" i="23"/>
  <c r="AO27" i="23"/>
  <c r="BE241" i="23"/>
  <c r="BE249" i="23"/>
  <c r="BE257" i="23"/>
  <c r="BE265" i="23"/>
  <c r="BE273" i="23"/>
  <c r="BE281" i="23"/>
  <c r="BE289" i="23"/>
  <c r="BE297" i="23"/>
  <c r="BE322" i="23"/>
  <c r="BE330" i="23"/>
  <c r="BE338" i="23"/>
  <c r="BE346" i="23"/>
  <c r="BE354" i="23"/>
  <c r="BE362" i="23"/>
  <c r="AO369" i="23"/>
  <c r="AO361" i="23"/>
  <c r="AO353" i="23"/>
  <c r="AO345" i="23"/>
  <c r="AO337" i="23"/>
  <c r="AO329" i="23"/>
  <c r="AO321" i="23"/>
  <c r="AO296" i="23"/>
  <c r="AO288" i="23"/>
  <c r="AO280" i="23"/>
  <c r="AO272" i="23"/>
  <c r="AO264" i="23"/>
  <c r="AO256" i="23"/>
  <c r="AO248" i="23"/>
  <c r="AO240" i="23"/>
  <c r="AO232" i="23"/>
  <c r="AO224" i="23"/>
  <c r="AO216" i="23"/>
  <c r="AO208" i="23"/>
  <c r="AO205" i="23"/>
  <c r="AO197" i="23"/>
  <c r="AO189" i="23"/>
  <c r="AO181" i="23"/>
  <c r="AO173" i="23"/>
  <c r="AO165" i="23"/>
  <c r="AO155" i="23"/>
  <c r="AO145" i="23"/>
  <c r="AO132" i="23"/>
  <c r="AO124" i="23"/>
  <c r="AO116" i="23"/>
  <c r="AO109" i="23"/>
  <c r="AO101" i="23"/>
  <c r="AO93" i="23"/>
  <c r="AO85" i="23"/>
  <c r="AO75" i="23"/>
  <c r="AO69" i="23"/>
  <c r="AO61" i="23"/>
  <c r="AO53" i="23"/>
  <c r="AO42" i="23"/>
  <c r="AO34" i="23"/>
  <c r="AO26" i="23"/>
  <c r="AO18" i="23"/>
  <c r="AO10" i="23"/>
  <c r="AC4" i="23"/>
  <c r="AC13" i="23"/>
  <c r="AC21" i="23"/>
  <c r="BE218" i="23"/>
  <c r="BE226" i="23"/>
  <c r="BE234" i="23"/>
  <c r="BE242" i="23"/>
  <c r="BE250" i="23"/>
  <c r="BE258" i="23"/>
  <c r="BE266" i="23"/>
  <c r="BE274" i="23"/>
  <c r="BE282" i="23"/>
  <c r="BE290" i="23"/>
  <c r="BE298" i="23"/>
  <c r="BE323" i="23"/>
  <c r="BE331" i="23"/>
  <c r="BE339" i="23"/>
  <c r="BE347" i="23"/>
  <c r="BE355" i="23"/>
  <c r="BE363" i="23"/>
  <c r="AO368" i="23"/>
  <c r="AO360" i="23"/>
  <c r="AO352" i="23"/>
  <c r="AO344" i="23"/>
  <c r="AO336" i="23"/>
  <c r="AO328" i="23"/>
  <c r="AO303" i="23"/>
  <c r="AO295" i="23"/>
  <c r="AO287" i="23"/>
  <c r="AO279" i="23"/>
  <c r="AO271" i="23"/>
  <c r="AO263" i="23"/>
  <c r="AO255" i="23"/>
  <c r="AO247" i="23"/>
  <c r="AO239" i="23"/>
  <c r="AO231" i="23"/>
  <c r="AO223" i="23"/>
  <c r="AO215" i="23"/>
  <c r="AO204" i="23"/>
  <c r="AO196" i="23"/>
  <c r="AO188" i="23"/>
  <c r="AO180" i="23"/>
  <c r="AO172" i="23"/>
  <c r="AO164" i="23"/>
  <c r="AO162" i="23"/>
  <c r="AO154" i="23"/>
  <c r="AO144" i="23"/>
  <c r="AO131" i="23"/>
  <c r="AO123" i="23"/>
  <c r="AO108" i="23"/>
  <c r="AO100" i="23"/>
  <c r="AO92" i="23"/>
  <c r="AO84" i="23"/>
  <c r="AO82" i="23"/>
  <c r="AO74" i="23"/>
  <c r="AO68" i="23"/>
  <c r="AO60" i="23"/>
  <c r="AO52" i="23"/>
  <c r="AO41" i="23"/>
  <c r="BE251" i="23"/>
  <c r="BE259" i="23"/>
  <c r="BE267" i="23"/>
  <c r="BE275" i="23"/>
  <c r="BE283" i="23"/>
  <c r="BE291" i="23"/>
  <c r="BE299" i="23"/>
  <c r="BE324" i="23"/>
  <c r="BE332" i="23"/>
  <c r="BE340" i="23"/>
  <c r="BE348" i="23"/>
  <c r="BE356" i="23"/>
  <c r="BE364" i="23"/>
  <c r="AO367" i="23"/>
  <c r="AO359" i="23"/>
  <c r="AO351" i="23"/>
  <c r="AO343" i="23"/>
  <c r="AO335" i="23"/>
  <c r="AO327" i="23"/>
  <c r="AO302" i="23"/>
  <c r="AO294" i="23"/>
  <c r="AO286" i="23"/>
  <c r="AO278" i="23"/>
  <c r="AO270" i="23"/>
  <c r="AO262" i="23"/>
  <c r="AO254" i="23"/>
  <c r="AO246" i="23"/>
  <c r="AO238" i="23"/>
  <c r="AO230" i="23"/>
  <c r="AO222" i="23"/>
  <c r="AO214" i="23"/>
  <c r="AO203" i="23"/>
  <c r="AO195" i="23"/>
  <c r="AO187" i="23"/>
  <c r="AO179" i="23"/>
  <c r="AO171" i="23"/>
  <c r="AO163" i="23"/>
  <c r="AO161" i="23"/>
  <c r="AO153" i="23"/>
  <c r="AO143" i="23"/>
  <c r="AO130" i="23"/>
  <c r="AO122" i="23"/>
  <c r="AO115" i="23"/>
  <c r="AO107" i="23"/>
  <c r="AO99" i="23"/>
  <c r="AO91" i="23"/>
  <c r="AO83" i="23"/>
  <c r="AO81" i="23"/>
  <c r="AO73" i="23"/>
  <c r="AO67" i="23"/>
  <c r="AO59" i="23"/>
  <c r="AO51" i="23"/>
  <c r="AO48" i="23"/>
  <c r="AO40" i="23"/>
  <c r="AO32" i="23"/>
  <c r="AO24" i="23"/>
  <c r="AO16" i="23"/>
  <c r="AO7" i="23"/>
  <c r="AC6" i="23"/>
  <c r="AC15" i="23"/>
  <c r="AC23" i="23"/>
  <c r="AC31" i="23"/>
  <c r="AC39" i="23"/>
  <c r="AC47" i="23"/>
  <c r="AC40" i="23"/>
  <c r="AC48" i="23"/>
  <c r="AC51" i="23"/>
  <c r="AC59" i="23"/>
  <c r="AC67" i="23"/>
  <c r="AC73" i="23"/>
  <c r="AC81" i="23"/>
  <c r="AC83" i="23"/>
  <c r="AC91" i="23"/>
  <c r="AC99" i="23"/>
  <c r="AC107" i="23"/>
  <c r="AC115" i="23"/>
  <c r="AC122" i="23"/>
  <c r="AC130" i="23"/>
  <c r="AC143" i="23"/>
  <c r="AC153" i="23"/>
  <c r="AC161" i="23"/>
  <c r="AC163" i="23"/>
  <c r="AC171" i="23"/>
  <c r="AC179" i="23"/>
  <c r="AC187" i="23"/>
  <c r="AC195" i="23"/>
  <c r="AC203" i="23"/>
  <c r="AC214" i="23"/>
  <c r="AC222" i="23"/>
  <c r="AC230" i="23"/>
  <c r="AC238" i="23"/>
  <c r="AC246" i="23"/>
  <c r="AC254" i="23"/>
  <c r="AC262" i="23"/>
  <c r="AC270" i="23"/>
  <c r="AC278" i="23"/>
  <c r="AC286" i="23"/>
  <c r="AC294" i="23"/>
  <c r="AC302" i="23"/>
  <c r="AC327" i="23"/>
  <c r="AC335" i="23"/>
  <c r="AC343" i="23"/>
  <c r="AC351" i="23"/>
  <c r="AC359" i="23"/>
  <c r="AC367" i="23"/>
  <c r="AO305" i="23"/>
  <c r="BE309" i="23"/>
  <c r="AC310" i="23"/>
  <c r="AO313" i="23"/>
  <c r="BE317" i="23"/>
  <c r="AC318" i="23"/>
  <c r="AO30" i="23"/>
  <c r="AO22" i="23"/>
  <c r="AO14" i="23"/>
  <c r="AO5" i="23"/>
  <c r="AC8" i="23"/>
  <c r="AC17" i="23"/>
  <c r="AC25" i="23"/>
  <c r="AC33" i="23"/>
  <c r="AC41" i="23"/>
  <c r="AC52" i="23"/>
  <c r="AC60" i="23"/>
  <c r="AC68" i="23"/>
  <c r="AC74" i="23"/>
  <c r="AC82" i="23"/>
  <c r="AC84" i="23"/>
  <c r="AC92" i="23"/>
  <c r="AC100" i="23"/>
  <c r="AC108" i="23"/>
  <c r="AC123" i="23"/>
  <c r="AC131" i="23"/>
  <c r="AC144" i="23"/>
  <c r="AC154" i="23"/>
  <c r="AC162" i="23"/>
  <c r="AC164" i="23"/>
  <c r="AC172" i="23"/>
  <c r="AC180" i="23"/>
  <c r="AC188" i="23"/>
  <c r="AC196" i="23"/>
  <c r="AC204" i="23"/>
  <c r="AC215" i="23"/>
  <c r="AC223" i="23"/>
  <c r="AC231" i="23"/>
  <c r="AC239" i="23"/>
  <c r="AC247" i="23"/>
  <c r="AC255" i="23"/>
  <c r="AC263" i="23"/>
  <c r="AC271" i="23"/>
  <c r="AC279" i="23"/>
  <c r="AC287" i="23"/>
  <c r="AC295" i="23"/>
  <c r="AC303" i="23"/>
  <c r="AC328" i="23"/>
  <c r="AC336" i="23"/>
  <c r="AC344" i="23"/>
  <c r="AC352" i="23"/>
  <c r="AC360" i="23"/>
  <c r="AC368" i="23"/>
  <c r="BE308" i="23"/>
  <c r="AC309" i="23"/>
  <c r="AO312" i="23"/>
  <c r="BE316" i="23"/>
  <c r="AC317" i="23"/>
  <c r="AO320" i="23"/>
  <c r="AC34" i="23"/>
  <c r="AC42" i="23"/>
  <c r="AC53" i="23"/>
  <c r="AC61" i="23"/>
  <c r="AC69" i="23"/>
  <c r="AC75" i="23"/>
  <c r="AC85" i="23"/>
  <c r="AC93" i="23"/>
  <c r="AC101" i="23"/>
  <c r="AC109" i="23"/>
  <c r="AC116" i="23"/>
  <c r="AC124" i="23"/>
  <c r="AC132" i="23"/>
  <c r="AC145" i="23"/>
  <c r="AC155" i="23"/>
  <c r="AC165" i="23"/>
  <c r="AC173" i="23"/>
  <c r="AC181" i="23"/>
  <c r="AC189" i="23"/>
  <c r="AC197" i="23"/>
  <c r="AC205" i="23"/>
  <c r="AC208" i="23"/>
  <c r="AC216" i="23"/>
  <c r="AC224" i="23"/>
  <c r="AC232" i="23"/>
  <c r="AC240" i="23"/>
  <c r="AC248" i="23"/>
  <c r="AC256" i="23"/>
  <c r="AC264" i="23"/>
  <c r="AC272" i="23"/>
  <c r="AC280" i="23"/>
  <c r="AC288" i="23"/>
  <c r="AC296" i="23"/>
  <c r="AC321" i="23"/>
  <c r="AC329" i="23"/>
  <c r="AC337" i="23"/>
  <c r="AC345" i="23"/>
  <c r="AC353" i="23"/>
  <c r="AC361" i="23"/>
  <c r="AC369" i="23"/>
  <c r="AO304" i="23"/>
  <c r="BE307" i="23"/>
  <c r="AC308" i="23"/>
  <c r="AO311" i="23"/>
  <c r="BE315" i="23"/>
  <c r="AC316" i="23"/>
  <c r="AO319" i="23"/>
  <c r="AO12" i="23"/>
  <c r="AC11" i="23"/>
  <c r="AC19" i="23"/>
  <c r="AC27" i="23"/>
  <c r="AC35" i="23"/>
  <c r="AC43" i="23"/>
  <c r="AC54" i="23"/>
  <c r="AC62" i="23"/>
  <c r="AC70" i="23"/>
  <c r="AC76" i="23"/>
  <c r="AC86" i="23"/>
  <c r="AC94" i="23"/>
  <c r="AC102" i="23"/>
  <c r="AC110" i="23"/>
  <c r="AC117" i="23"/>
  <c r="AC125" i="23"/>
  <c r="AC133" i="23"/>
  <c r="AC138" i="23"/>
  <c r="AC146" i="23"/>
  <c r="AC166" i="23"/>
  <c r="AC174" i="23"/>
  <c r="AC182" i="23"/>
  <c r="AC190" i="23"/>
  <c r="AC198" i="23"/>
  <c r="AC206" i="23"/>
  <c r="AC209" i="23"/>
  <c r="AC217" i="23"/>
  <c r="AC225" i="23"/>
  <c r="AC233" i="23"/>
  <c r="AC241" i="23"/>
  <c r="AC249" i="23"/>
  <c r="AC257" i="23"/>
  <c r="AC265" i="23"/>
  <c r="AC273" i="23"/>
  <c r="AC281" i="23"/>
  <c r="AC289" i="23"/>
  <c r="AC297" i="23"/>
  <c r="AC322" i="23"/>
  <c r="AC330" i="23"/>
  <c r="AC338" i="23"/>
  <c r="AC346" i="23"/>
  <c r="AC354" i="23"/>
  <c r="AC362" i="23"/>
  <c r="BE306" i="23"/>
  <c r="AC307" i="23"/>
  <c r="AO310" i="23"/>
  <c r="BE314" i="23"/>
  <c r="AC315" i="23"/>
  <c r="AO318" i="23"/>
  <c r="AO19" i="23"/>
  <c r="AO11" i="23"/>
  <c r="AC12" i="23"/>
  <c r="AC20" i="23"/>
  <c r="AC28" i="23"/>
  <c r="AC36" i="23"/>
  <c r="AC44" i="23"/>
  <c r="AC55" i="23"/>
  <c r="AC63" i="23"/>
  <c r="AC71" i="23"/>
  <c r="AC77" i="23"/>
  <c r="AC87" i="23"/>
  <c r="AC95" i="23"/>
  <c r="AC103" i="23"/>
  <c r="AC111" i="23"/>
  <c r="AC118" i="23"/>
  <c r="AC126" i="23"/>
  <c r="AC134" i="23"/>
  <c r="AC139" i="23"/>
  <c r="AC147" i="23"/>
  <c r="AC149" i="23"/>
  <c r="AC167" i="23"/>
  <c r="AC175" i="23"/>
  <c r="AC183" i="23"/>
  <c r="AC191" i="23"/>
  <c r="AC199" i="23"/>
  <c r="AC207" i="23"/>
  <c r="AC210" i="23"/>
  <c r="AC218" i="23"/>
  <c r="AC226" i="23"/>
  <c r="AC234" i="23"/>
  <c r="AC242" i="23"/>
  <c r="AC250" i="23"/>
  <c r="AC258" i="23"/>
  <c r="AC266" i="23"/>
  <c r="AC274" i="23"/>
  <c r="AC282" i="23"/>
  <c r="AC290" i="23"/>
  <c r="AC298" i="23"/>
  <c r="AC323" i="23"/>
  <c r="AC331" i="23"/>
  <c r="AC339" i="23"/>
  <c r="AC347" i="23"/>
  <c r="AC355" i="23"/>
  <c r="AC363" i="23"/>
  <c r="Y305" i="23"/>
  <c r="BE305" i="23"/>
  <c r="AC306" i="23"/>
  <c r="AO309" i="23"/>
  <c r="BE313" i="23"/>
  <c r="AC314" i="23"/>
  <c r="AO317" i="23"/>
  <c r="AC29" i="23"/>
  <c r="AC37" i="23"/>
  <c r="AC45" i="23"/>
  <c r="AC56" i="23"/>
  <c r="AC64" i="23"/>
  <c r="AC78" i="23"/>
  <c r="AC88" i="23"/>
  <c r="AC96" i="23"/>
  <c r="AC104" i="23"/>
  <c r="AC112" i="23"/>
  <c r="AC119" i="23"/>
  <c r="AC127" i="23"/>
  <c r="AC135" i="23"/>
  <c r="AC140" i="23"/>
  <c r="AC148" i="23"/>
  <c r="AC150" i="23"/>
  <c r="AC156" i="23"/>
  <c r="AC168" i="23"/>
  <c r="AC176" i="23"/>
  <c r="AC184" i="23"/>
  <c r="AC192" i="23"/>
  <c r="AC200" i="23"/>
  <c r="AC211" i="23"/>
  <c r="AC219" i="23"/>
  <c r="AC227" i="23"/>
  <c r="AC235" i="23"/>
  <c r="AC243" i="23"/>
  <c r="AC251" i="23"/>
  <c r="AC259" i="23"/>
  <c r="AC267" i="23"/>
  <c r="AC275" i="23"/>
  <c r="AC283" i="23"/>
  <c r="AC291" i="23"/>
  <c r="AC299" i="23"/>
  <c r="AC324" i="23"/>
  <c r="AC332" i="23"/>
  <c r="AC340" i="23"/>
  <c r="AC348" i="23"/>
  <c r="AC356" i="23"/>
  <c r="AC364" i="23"/>
  <c r="AC305" i="23"/>
  <c r="AO308" i="23"/>
  <c r="BE312" i="23"/>
  <c r="AC313" i="23"/>
  <c r="AO316" i="23"/>
  <c r="BE320" i="23"/>
  <c r="AO33" i="23"/>
  <c r="AO25" i="23"/>
  <c r="AO17" i="23"/>
  <c r="AO8" i="23"/>
  <c r="AC5" i="23"/>
  <c r="AC14" i="23"/>
  <c r="AC22" i="23"/>
  <c r="AC30" i="23"/>
  <c r="AC38" i="23"/>
  <c r="AC46" i="23"/>
  <c r="AC49" i="23"/>
  <c r="AC57" i="23"/>
  <c r="AC65" i="23"/>
  <c r="AC79" i="23"/>
  <c r="AC89" i="23"/>
  <c r="AC97" i="23"/>
  <c r="AC105" i="23"/>
  <c r="AC113" i="23"/>
  <c r="AC120" i="23"/>
  <c r="AC128" i="23"/>
  <c r="AC136" i="23"/>
  <c r="AC141" i="23"/>
  <c r="AC151" i="23"/>
  <c r="AC157" i="23"/>
  <c r="AC158" i="23"/>
  <c r="AC169" i="23"/>
  <c r="AC177" i="23"/>
  <c r="AC185" i="23"/>
  <c r="AC193" i="23"/>
  <c r="AC201" i="23"/>
  <c r="AC212" i="23"/>
  <c r="AC220" i="23"/>
  <c r="AC228" i="23"/>
  <c r="AC236" i="23"/>
  <c r="AC244" i="23"/>
  <c r="AC252" i="23"/>
  <c r="AC260" i="23"/>
  <c r="AC268" i="23"/>
  <c r="AC276" i="23"/>
  <c r="AC284" i="23"/>
  <c r="AC292" i="23"/>
  <c r="AC300" i="23"/>
  <c r="AC325" i="23"/>
  <c r="AC333" i="23"/>
  <c r="AC341" i="23"/>
  <c r="AC349" i="23"/>
  <c r="AC357" i="23"/>
  <c r="AC365" i="23"/>
  <c r="Y304" i="23"/>
  <c r="BE304" i="23"/>
  <c r="AO307" i="23"/>
  <c r="BE311" i="23"/>
  <c r="AC312" i="23"/>
  <c r="AO315" i="23"/>
  <c r="BE319" i="23"/>
  <c r="AC320" i="23"/>
  <c r="AC50" i="23"/>
  <c r="AC58" i="23"/>
  <c r="AC66" i="23"/>
  <c r="AC72" i="23"/>
  <c r="AC80" i="23"/>
  <c r="AC90" i="23"/>
  <c r="AC98" i="23"/>
  <c r="AC106" i="23"/>
  <c r="AC114" i="23"/>
  <c r="AC121" i="23"/>
  <c r="AC129" i="23"/>
  <c r="AC137" i="23"/>
  <c r="AC142" i="23"/>
  <c r="AC152" i="23"/>
  <c r="AC159" i="23"/>
  <c r="AC160" i="23"/>
  <c r="AC170" i="23"/>
  <c r="AC178" i="23"/>
  <c r="AC186" i="23"/>
  <c r="AC194" i="23"/>
  <c r="AC202" i="23"/>
  <c r="AC213" i="23"/>
  <c r="AC221" i="23"/>
  <c r="AC229" i="23"/>
  <c r="AC237" i="23"/>
  <c r="AC245" i="23"/>
  <c r="AC253" i="23"/>
  <c r="AC261" i="23"/>
  <c r="AC269" i="23"/>
  <c r="AC277" i="23"/>
  <c r="AC285" i="23"/>
  <c r="AC293" i="23"/>
  <c r="AC301" i="23"/>
  <c r="AC326" i="23"/>
  <c r="AC334" i="23"/>
  <c r="AC342" i="23"/>
  <c r="AC350" i="23"/>
  <c r="AC358" i="23"/>
  <c r="AC366" i="23"/>
  <c r="AC304" i="23"/>
  <c r="AO306" i="23"/>
  <c r="BE310" i="23"/>
  <c r="AC311" i="23"/>
  <c r="AO314" i="23"/>
  <c r="BE318" i="23"/>
  <c r="AC319" i="23"/>
  <c r="K10" i="22"/>
  <c r="K2" i="22" s="1"/>
  <c r="J10" i="22"/>
  <c r="J2" i="22" s="1"/>
  <c r="I10" i="22"/>
  <c r="I2" i="22" s="1"/>
  <c r="H10" i="22"/>
  <c r="H2" i="22" s="1"/>
  <c r="F10" i="22"/>
  <c r="F2" i="22" s="1"/>
  <c r="D10" i="22"/>
  <c r="D2" i="22" s="1"/>
  <c r="K13" i="21"/>
  <c r="I312" i="23"/>
  <c r="Y5" i="23"/>
  <c r="Y83" i="23"/>
  <c r="Y41" i="23"/>
  <c r="Y33" i="23"/>
  <c r="Y23" i="23"/>
  <c r="Y154" i="23"/>
  <c r="E2" i="22"/>
  <c r="AW12" i="23"/>
  <c r="AW20" i="23"/>
  <c r="AW28" i="23"/>
  <c r="AW36" i="23"/>
  <c r="AW44" i="23"/>
  <c r="AW55" i="23"/>
  <c r="AW63" i="23"/>
  <c r="AW71" i="23"/>
  <c r="AW77" i="23"/>
  <c r="AW87" i="23"/>
  <c r="AW95" i="23"/>
  <c r="AW103" i="23"/>
  <c r="AW111" i="23"/>
  <c r="AW118" i="23"/>
  <c r="AW126" i="23"/>
  <c r="AW134" i="23"/>
  <c r="AW139" i="23"/>
  <c r="AW147" i="23"/>
  <c r="AW149" i="23"/>
  <c r="Y151" i="23"/>
  <c r="Y157" i="23"/>
  <c r="AW4" i="23"/>
  <c r="AW13" i="23"/>
  <c r="AW21" i="23"/>
  <c r="AW29" i="23"/>
  <c r="AW37" i="23"/>
  <c r="AW45" i="23"/>
  <c r="AW56" i="23"/>
  <c r="AW64" i="23"/>
  <c r="AW78" i="23"/>
  <c r="AW88" i="23"/>
  <c r="AW96" i="23"/>
  <c r="AW104" i="23"/>
  <c r="AW112" i="23"/>
  <c r="AW119" i="23"/>
  <c r="AW127" i="23"/>
  <c r="AW135" i="23"/>
  <c r="AW140" i="23"/>
  <c r="AW148" i="23"/>
  <c r="AW150" i="23"/>
  <c r="AW156" i="23"/>
  <c r="AW168" i="23"/>
  <c r="AW176" i="23"/>
  <c r="AW184" i="23"/>
  <c r="AW192" i="23"/>
  <c r="AW200" i="23"/>
  <c r="Y75" i="23"/>
  <c r="Y71" i="23"/>
  <c r="Y69" i="23"/>
  <c r="Y67" i="23"/>
  <c r="Y61" i="23"/>
  <c r="Y59" i="23"/>
  <c r="Y57" i="23"/>
  <c r="Y55" i="23"/>
  <c r="Y51" i="23"/>
  <c r="AW5" i="23"/>
  <c r="AW14" i="23"/>
  <c r="AW22" i="23"/>
  <c r="AW30" i="23"/>
  <c r="AW38" i="23"/>
  <c r="AW46" i="23"/>
  <c r="AW49" i="23"/>
  <c r="AW57" i="23"/>
  <c r="AW65" i="23"/>
  <c r="AW79" i="23"/>
  <c r="AW89" i="23"/>
  <c r="AW97" i="23"/>
  <c r="AW105" i="23"/>
  <c r="AW113" i="23"/>
  <c r="AW120" i="23"/>
  <c r="AW128" i="23"/>
  <c r="AW136" i="23"/>
  <c r="AW141" i="23"/>
  <c r="AW151" i="23"/>
  <c r="AW157" i="23"/>
  <c r="Y168" i="23"/>
  <c r="Y166" i="23"/>
  <c r="Y162" i="23"/>
  <c r="Y160" i="23"/>
  <c r="Y159" i="23"/>
  <c r="AW6" i="23"/>
  <c r="AW15" i="23"/>
  <c r="AW23" i="23"/>
  <c r="AW31" i="23"/>
  <c r="AW39" i="23"/>
  <c r="AW47" i="23"/>
  <c r="AW50" i="23"/>
  <c r="AW58" i="23"/>
  <c r="AW66" i="23"/>
  <c r="AW72" i="23"/>
  <c r="AW80" i="23"/>
  <c r="AW90" i="23"/>
  <c r="AW98" i="23"/>
  <c r="AW106" i="23"/>
  <c r="AW114" i="23"/>
  <c r="AW121" i="23"/>
  <c r="AW129" i="23"/>
  <c r="AW137" i="23"/>
  <c r="AW142" i="23"/>
  <c r="AW152" i="23"/>
  <c r="Y45" i="23"/>
  <c r="Y37" i="23"/>
  <c r="Y27" i="23"/>
  <c r="AW7" i="23"/>
  <c r="AW16" i="23"/>
  <c r="AW24" i="23"/>
  <c r="AW32" i="23"/>
  <c r="AW40" i="23"/>
  <c r="AW48" i="23"/>
  <c r="AW51" i="23"/>
  <c r="AW59" i="23"/>
  <c r="AW67" i="23"/>
  <c r="AW73" i="23"/>
  <c r="AW81" i="23"/>
  <c r="AW83" i="23"/>
  <c r="AW91" i="23"/>
  <c r="AW99" i="23"/>
  <c r="AW107" i="23"/>
  <c r="AW115" i="23"/>
  <c r="AW122" i="23"/>
  <c r="AW130" i="23"/>
  <c r="AW143" i="23"/>
  <c r="AW153" i="23"/>
  <c r="AW161" i="23"/>
  <c r="Y36" i="23"/>
  <c r="Y26" i="23"/>
  <c r="Y18" i="23"/>
  <c r="Y155" i="23"/>
  <c r="AW8" i="23"/>
  <c r="AW17" i="23"/>
  <c r="AW33" i="23"/>
  <c r="AW41" i="23"/>
  <c r="AW52" i="23"/>
  <c r="AW60" i="23"/>
  <c r="AW68" i="23"/>
  <c r="AW74" i="23"/>
  <c r="AW82" i="23"/>
  <c r="AW84" i="23"/>
  <c r="AW92" i="23"/>
  <c r="AW100" i="23"/>
  <c r="AW108" i="23"/>
  <c r="AW123" i="23"/>
  <c r="AW131" i="23"/>
  <c r="AW144" i="23"/>
  <c r="AW154" i="23"/>
  <c r="AW162" i="23"/>
  <c r="Y58" i="23"/>
  <c r="Y56" i="23"/>
  <c r="Y54" i="23"/>
  <c r="Y52" i="23"/>
  <c r="Y152" i="23"/>
  <c r="AW10" i="23"/>
  <c r="AW18" i="23"/>
  <c r="AW34" i="23"/>
  <c r="AW42" i="23"/>
  <c r="AW53" i="23"/>
  <c r="AW61" i="23"/>
  <c r="AW69" i="23"/>
  <c r="AW75" i="23"/>
  <c r="AW85" i="23"/>
  <c r="AW93" i="23"/>
  <c r="AW101" i="23"/>
  <c r="AW109" i="23"/>
  <c r="AW116" i="23"/>
  <c r="AW124" i="23"/>
  <c r="AW132" i="23"/>
  <c r="AW145" i="23"/>
  <c r="AW155" i="23"/>
  <c r="Y161" i="23"/>
  <c r="AW11" i="23"/>
  <c r="AW19" i="23"/>
  <c r="AW27" i="23"/>
  <c r="AW35" i="23"/>
  <c r="AW43" i="23"/>
  <c r="AW54" i="23"/>
  <c r="AW62" i="23"/>
  <c r="AW70" i="23"/>
  <c r="AW76" i="23"/>
  <c r="AW86" i="23"/>
  <c r="AW94" i="23"/>
  <c r="AW102" i="23"/>
  <c r="AW110" i="23"/>
  <c r="AW117" i="23"/>
  <c r="AW125" i="23"/>
  <c r="AW133" i="23"/>
  <c r="AW138" i="23"/>
  <c r="AW146" i="23"/>
  <c r="AW167" i="23"/>
  <c r="AW175" i="23"/>
  <c r="AW183" i="23"/>
  <c r="AW191" i="23"/>
  <c r="AW199" i="23"/>
  <c r="AW207" i="23"/>
  <c r="AW210" i="23"/>
  <c r="AW218" i="23"/>
  <c r="AW226" i="23"/>
  <c r="AW234" i="23"/>
  <c r="AW242" i="23"/>
  <c r="AW250" i="23"/>
  <c r="AW258" i="23"/>
  <c r="AW266" i="23"/>
  <c r="AW274" i="23"/>
  <c r="AW282" i="23"/>
  <c r="AW290" i="23"/>
  <c r="AW298" i="23"/>
  <c r="AW323" i="23"/>
  <c r="AW331" i="23"/>
  <c r="AW339" i="23"/>
  <c r="AW347" i="23"/>
  <c r="AW355" i="23"/>
  <c r="AW363" i="23"/>
  <c r="AW211" i="23"/>
  <c r="AW219" i="23"/>
  <c r="AW227" i="23"/>
  <c r="AW235" i="23"/>
  <c r="AW243" i="23"/>
  <c r="AW251" i="23"/>
  <c r="AW259" i="23"/>
  <c r="AW267" i="23"/>
  <c r="AW275" i="23"/>
  <c r="AW283" i="23"/>
  <c r="AW291" i="23"/>
  <c r="AW299" i="23"/>
  <c r="AW324" i="23"/>
  <c r="AW332" i="23"/>
  <c r="AW340" i="23"/>
  <c r="AW348" i="23"/>
  <c r="AW356" i="23"/>
  <c r="AW364" i="23"/>
  <c r="AW158" i="23"/>
  <c r="AW169" i="23"/>
  <c r="AW177" i="23"/>
  <c r="AW185" i="23"/>
  <c r="AW193" i="23"/>
  <c r="AW201" i="23"/>
  <c r="AW212" i="23"/>
  <c r="AW220" i="23"/>
  <c r="AW228" i="23"/>
  <c r="AW236" i="23"/>
  <c r="AW244" i="23"/>
  <c r="AW252" i="23"/>
  <c r="AW260" i="23"/>
  <c r="AW268" i="23"/>
  <c r="AW276" i="23"/>
  <c r="AW284" i="23"/>
  <c r="AW292" i="23"/>
  <c r="AW300" i="23"/>
  <c r="AW325" i="23"/>
  <c r="AW333" i="23"/>
  <c r="AW341" i="23"/>
  <c r="AW349" i="23"/>
  <c r="AW357" i="23"/>
  <c r="AW365" i="23"/>
  <c r="AW159" i="23"/>
  <c r="AW160" i="23"/>
  <c r="AW170" i="23"/>
  <c r="AW178" i="23"/>
  <c r="AW186" i="23"/>
  <c r="AW194" i="23"/>
  <c r="AW202" i="23"/>
  <c r="AW213" i="23"/>
  <c r="AW221" i="23"/>
  <c r="AW229" i="23"/>
  <c r="AW237" i="23"/>
  <c r="AW245" i="23"/>
  <c r="AW253" i="23"/>
  <c r="AW261" i="23"/>
  <c r="AW269" i="23"/>
  <c r="AW277" i="23"/>
  <c r="AW285" i="23"/>
  <c r="AW293" i="23"/>
  <c r="AW301" i="23"/>
  <c r="AW326" i="23"/>
  <c r="AW334" i="23"/>
  <c r="AW342" i="23"/>
  <c r="AW350" i="23"/>
  <c r="AW358" i="23"/>
  <c r="AW366" i="23"/>
  <c r="AW163" i="23"/>
  <c r="AW171" i="23"/>
  <c r="AW179" i="23"/>
  <c r="AW187" i="23"/>
  <c r="AW195" i="23"/>
  <c r="AW203" i="23"/>
  <c r="AW214" i="23"/>
  <c r="AW222" i="23"/>
  <c r="AW230" i="23"/>
  <c r="AW238" i="23"/>
  <c r="AW246" i="23"/>
  <c r="AW254" i="23"/>
  <c r="AW262" i="23"/>
  <c r="AW270" i="23"/>
  <c r="AW278" i="23"/>
  <c r="AW286" i="23"/>
  <c r="AW294" i="23"/>
  <c r="AW302" i="23"/>
  <c r="AW327" i="23"/>
  <c r="AW335" i="23"/>
  <c r="AW343" i="23"/>
  <c r="AW351" i="23"/>
  <c r="AW359" i="23"/>
  <c r="AW367" i="23"/>
  <c r="AW164" i="23"/>
  <c r="AW172" i="23"/>
  <c r="AW180" i="23"/>
  <c r="AW188" i="23"/>
  <c r="AW196" i="23"/>
  <c r="AW204" i="23"/>
  <c r="AW215" i="23"/>
  <c r="AW223" i="23"/>
  <c r="AW231" i="23"/>
  <c r="AW239" i="23"/>
  <c r="AW247" i="23"/>
  <c r="AW255" i="23"/>
  <c r="AW263" i="23"/>
  <c r="AW271" i="23"/>
  <c r="AW279" i="23"/>
  <c r="AW287" i="23"/>
  <c r="AW295" i="23"/>
  <c r="AW303" i="23"/>
  <c r="AW328" i="23"/>
  <c r="AW336" i="23"/>
  <c r="AW344" i="23"/>
  <c r="AW352" i="23"/>
  <c r="AW360" i="23"/>
  <c r="AW368" i="23"/>
  <c r="AW165" i="23"/>
  <c r="AW173" i="23"/>
  <c r="AW181" i="23"/>
  <c r="AW189" i="23"/>
  <c r="AW197" i="23"/>
  <c r="AW205" i="23"/>
  <c r="AW208" i="23"/>
  <c r="AW216" i="23"/>
  <c r="AW224" i="23"/>
  <c r="AW232" i="23"/>
  <c r="AW240" i="23"/>
  <c r="AW248" i="23"/>
  <c r="AW256" i="23"/>
  <c r="AW264" i="23"/>
  <c r="AW272" i="23"/>
  <c r="AW280" i="23"/>
  <c r="AW288" i="23"/>
  <c r="AW296" i="23"/>
  <c r="AW321" i="23"/>
  <c r="AW329" i="23"/>
  <c r="AW337" i="23"/>
  <c r="AW345" i="23"/>
  <c r="AW353" i="23"/>
  <c r="AW361" i="23"/>
  <c r="AW369" i="23"/>
  <c r="AW166" i="23"/>
  <c r="AW174" i="23"/>
  <c r="AW182" i="23"/>
  <c r="AW190" i="23"/>
  <c r="AW198" i="23"/>
  <c r="AW206" i="23"/>
  <c r="AW209" i="23"/>
  <c r="AW217" i="23"/>
  <c r="AW225" i="23"/>
  <c r="AW233" i="23"/>
  <c r="AW241" i="23"/>
  <c r="AW249" i="23"/>
  <c r="AW257" i="23"/>
  <c r="AW265" i="23"/>
  <c r="AW273" i="23"/>
  <c r="AW281" i="23"/>
  <c r="AW289" i="23"/>
  <c r="AW297" i="23"/>
  <c r="AW322" i="23"/>
  <c r="AW330" i="23"/>
  <c r="AW338" i="23"/>
  <c r="AW346" i="23"/>
  <c r="AW354" i="23"/>
  <c r="AW362" i="23"/>
  <c r="BM5" i="23"/>
  <c r="BM14" i="23"/>
  <c r="BM22" i="23"/>
  <c r="BM30" i="23"/>
  <c r="BM38" i="23"/>
  <c r="BM46" i="23"/>
  <c r="BM49" i="23"/>
  <c r="BM57" i="23"/>
  <c r="BM65" i="23"/>
  <c r="BM79" i="23"/>
  <c r="BM89" i="23"/>
  <c r="BM97" i="23"/>
  <c r="BM105" i="23"/>
  <c r="BM113" i="23"/>
  <c r="BM120" i="23"/>
  <c r="BM128" i="23"/>
  <c r="BM136" i="23"/>
  <c r="BM141" i="23"/>
  <c r="BM151" i="23"/>
  <c r="BM157" i="23"/>
  <c r="BM158" i="23"/>
  <c r="BM169" i="23"/>
  <c r="BM177" i="23"/>
  <c r="BM185" i="23"/>
  <c r="BM193" i="23"/>
  <c r="BM201" i="23"/>
  <c r="BM212" i="23"/>
  <c r="BM220" i="23"/>
  <c r="BM228" i="23"/>
  <c r="BM236" i="23"/>
  <c r="BM244" i="23"/>
  <c r="BM252" i="23"/>
  <c r="BM260" i="23"/>
  <c r="BM268" i="23"/>
  <c r="BM276" i="23"/>
  <c r="BM284" i="23"/>
  <c r="BM292" i="23"/>
  <c r="BM300" i="23"/>
  <c r="BM325" i="23"/>
  <c r="BM333" i="23"/>
  <c r="BM341" i="23"/>
  <c r="BM349" i="23"/>
  <c r="BM357" i="23"/>
  <c r="BM365" i="23"/>
  <c r="AS368" i="23"/>
  <c r="AS360" i="23"/>
  <c r="AS352" i="23"/>
  <c r="AS344" i="23"/>
  <c r="AS336" i="23"/>
  <c r="AS328" i="23"/>
  <c r="BM6" i="23"/>
  <c r="BM15" i="23"/>
  <c r="BM23" i="23"/>
  <c r="BM31" i="23"/>
  <c r="BM39" i="23"/>
  <c r="BM47" i="23"/>
  <c r="BM50" i="23"/>
  <c r="BM58" i="23"/>
  <c r="BM66" i="23"/>
  <c r="BM72" i="23"/>
  <c r="BM80" i="23"/>
  <c r="BM90" i="23"/>
  <c r="BM98" i="23"/>
  <c r="BM106" i="23"/>
  <c r="BM114" i="23"/>
  <c r="BM121" i="23"/>
  <c r="BM129" i="23"/>
  <c r="BM137" i="23"/>
  <c r="BM142" i="23"/>
  <c r="BM152" i="23"/>
  <c r="BM159" i="23"/>
  <c r="BM160" i="23"/>
  <c r="BM170" i="23"/>
  <c r="BM178" i="23"/>
  <c r="BM186" i="23"/>
  <c r="BM194" i="23"/>
  <c r="BM202" i="23"/>
  <c r="BM213" i="23"/>
  <c r="BM221" i="23"/>
  <c r="BM229" i="23"/>
  <c r="BM237" i="23"/>
  <c r="BM245" i="23"/>
  <c r="BM253" i="23"/>
  <c r="BM261" i="23"/>
  <c r="BM269" i="23"/>
  <c r="BM277" i="23"/>
  <c r="BM285" i="23"/>
  <c r="BM293" i="23"/>
  <c r="BM301" i="23"/>
  <c r="BM326" i="23"/>
  <c r="BM334" i="23"/>
  <c r="BM342" i="23"/>
  <c r="BM350" i="23"/>
  <c r="BM358" i="23"/>
  <c r="BM366" i="23"/>
  <c r="AS367" i="23"/>
  <c r="AS359" i="23"/>
  <c r="AS351" i="23"/>
  <c r="AS343" i="23"/>
  <c r="AS335" i="23"/>
  <c r="AS327" i="23"/>
  <c r="AS302" i="23"/>
  <c r="AS294" i="23"/>
  <c r="AS286" i="23"/>
  <c r="AS278" i="23"/>
  <c r="BM7" i="23"/>
  <c r="BM16" i="23"/>
  <c r="BM24" i="23"/>
  <c r="BM32" i="23"/>
  <c r="BM40" i="23"/>
  <c r="BM48" i="23"/>
  <c r="BM51" i="23"/>
  <c r="BM59" i="23"/>
  <c r="BM67" i="23"/>
  <c r="BM73" i="23"/>
  <c r="BM81" i="23"/>
  <c r="BM83" i="23"/>
  <c r="BM91" i="23"/>
  <c r="BM99" i="23"/>
  <c r="BM107" i="23"/>
  <c r="BM115" i="23"/>
  <c r="BM122" i="23"/>
  <c r="BM130" i="23"/>
  <c r="BM143" i="23"/>
  <c r="BM153" i="23"/>
  <c r="BM161" i="23"/>
  <c r="BM163" i="23"/>
  <c r="BM171" i="23"/>
  <c r="BM179" i="23"/>
  <c r="BM187" i="23"/>
  <c r="BM195" i="23"/>
  <c r="BM203" i="23"/>
  <c r="BM214" i="23"/>
  <c r="BM222" i="23"/>
  <c r="BM230" i="23"/>
  <c r="BM238" i="23"/>
  <c r="BM246" i="23"/>
  <c r="BM254" i="23"/>
  <c r="BM262" i="23"/>
  <c r="BM270" i="23"/>
  <c r="BM278" i="23"/>
  <c r="BM286" i="23"/>
  <c r="BM294" i="23"/>
  <c r="BM302" i="23"/>
  <c r="BM327" i="23"/>
  <c r="BM335" i="23"/>
  <c r="BM343" i="23"/>
  <c r="BM351" i="23"/>
  <c r="BM359" i="23"/>
  <c r="BM367" i="23"/>
  <c r="AS366" i="23"/>
  <c r="AS358" i="23"/>
  <c r="AS350" i="23"/>
  <c r="AS342" i="23"/>
  <c r="BM8" i="23"/>
  <c r="BM17" i="23"/>
  <c r="BM33" i="23"/>
  <c r="BM41" i="23"/>
  <c r="BM52" i="23"/>
  <c r="BM60" i="23"/>
  <c r="BM68" i="23"/>
  <c r="BM74" i="23"/>
  <c r="BM82" i="23"/>
  <c r="BM84" i="23"/>
  <c r="BM92" i="23"/>
  <c r="BM100" i="23"/>
  <c r="BM108" i="23"/>
  <c r="BM123" i="23"/>
  <c r="BM131" i="23"/>
  <c r="BM144" i="23"/>
  <c r="BM154" i="23"/>
  <c r="BM162" i="23"/>
  <c r="BM164" i="23"/>
  <c r="BM172" i="23"/>
  <c r="BM180" i="23"/>
  <c r="BM188" i="23"/>
  <c r="BM196" i="23"/>
  <c r="BM204" i="23"/>
  <c r="BM215" i="23"/>
  <c r="BM223" i="23"/>
  <c r="BM231" i="23"/>
  <c r="BM239" i="23"/>
  <c r="BM247" i="23"/>
  <c r="BM255" i="23"/>
  <c r="BM263" i="23"/>
  <c r="BM271" i="23"/>
  <c r="BM279" i="23"/>
  <c r="BM287" i="23"/>
  <c r="BM295" i="23"/>
  <c r="BM303" i="23"/>
  <c r="BM328" i="23"/>
  <c r="BM336" i="23"/>
  <c r="BM10" i="23"/>
  <c r="BM18" i="23"/>
  <c r="BM34" i="23"/>
  <c r="BM42" i="23"/>
  <c r="BM53" i="23"/>
  <c r="BM61" i="23"/>
  <c r="BM69" i="23"/>
  <c r="BM75" i="23"/>
  <c r="BM85" i="23"/>
  <c r="BM93" i="23"/>
  <c r="BM101" i="23"/>
  <c r="BM109" i="23"/>
  <c r="BM116" i="23"/>
  <c r="BM124" i="23"/>
  <c r="BM132" i="23"/>
  <c r="BM145" i="23"/>
  <c r="BM155" i="23"/>
  <c r="BM165" i="23"/>
  <c r="BM173" i="23"/>
  <c r="BM181" i="23"/>
  <c r="BM189" i="23"/>
  <c r="BM197" i="23"/>
  <c r="BM205" i="23"/>
  <c r="BM208" i="23"/>
  <c r="BM216" i="23"/>
  <c r="BM224" i="23"/>
  <c r="BM232" i="23"/>
  <c r="BM240" i="23"/>
  <c r="BM248" i="23"/>
  <c r="BM256" i="23"/>
  <c r="BM264" i="23"/>
  <c r="BM272" i="23"/>
  <c r="BM280" i="23"/>
  <c r="BM288" i="23"/>
  <c r="BM296" i="23"/>
  <c r="BM321" i="23"/>
  <c r="BM329" i="23"/>
  <c r="BM337" i="23"/>
  <c r="BM345" i="23"/>
  <c r="BM353" i="23"/>
  <c r="BM361" i="23"/>
  <c r="BM369" i="23"/>
  <c r="AS364" i="23"/>
  <c r="AS356" i="23"/>
  <c r="AS348" i="23"/>
  <c r="AS340" i="23"/>
  <c r="BM11" i="23"/>
  <c r="BM19" i="23"/>
  <c r="BM27" i="23"/>
  <c r="BM35" i="23"/>
  <c r="BM43" i="23"/>
  <c r="BM54" i="23"/>
  <c r="BM62" i="23"/>
  <c r="BM70" i="23"/>
  <c r="BM76" i="23"/>
  <c r="BM86" i="23"/>
  <c r="BM94" i="23"/>
  <c r="BM102" i="23"/>
  <c r="BM110" i="23"/>
  <c r="BM117" i="23"/>
  <c r="BM125" i="23"/>
  <c r="BM133" i="23"/>
  <c r="BM138" i="23"/>
  <c r="BM146" i="23"/>
  <c r="BM166" i="23"/>
  <c r="BM174" i="23"/>
  <c r="BM182" i="23"/>
  <c r="BM190" i="23"/>
  <c r="BM198" i="23"/>
  <c r="BM206" i="23"/>
  <c r="BM209" i="23"/>
  <c r="BM217" i="23"/>
  <c r="BM225" i="23"/>
  <c r="BM233" i="23"/>
  <c r="BM241" i="23"/>
  <c r="BM249" i="23"/>
  <c r="BM257" i="23"/>
  <c r="BM265" i="23"/>
  <c r="BM273" i="23"/>
  <c r="BM281" i="23"/>
  <c r="BM289" i="23"/>
  <c r="BM297" i="23"/>
  <c r="BM322" i="23"/>
  <c r="BM330" i="23"/>
  <c r="BM338" i="23"/>
  <c r="BM346" i="23"/>
  <c r="BM354" i="23"/>
  <c r="BM362" i="23"/>
  <c r="AS363" i="23"/>
  <c r="AS355" i="23"/>
  <c r="AS347" i="23"/>
  <c r="BM12" i="23"/>
  <c r="BM20" i="23"/>
  <c r="BM28" i="23"/>
  <c r="BM36" i="23"/>
  <c r="BM44" i="23"/>
  <c r="BM55" i="23"/>
  <c r="BM63" i="23"/>
  <c r="BM71" i="23"/>
  <c r="BM77" i="23"/>
  <c r="BM87" i="23"/>
  <c r="BM95" i="23"/>
  <c r="BM103" i="23"/>
  <c r="BM111" i="23"/>
  <c r="BM118" i="23"/>
  <c r="BM126" i="23"/>
  <c r="BM134" i="23"/>
  <c r="BM139" i="23"/>
  <c r="BM147" i="23"/>
  <c r="BM149" i="23"/>
  <c r="BM167" i="23"/>
  <c r="BM175" i="23"/>
  <c r="BM183" i="23"/>
  <c r="BM191" i="23"/>
  <c r="BM199" i="23"/>
  <c r="BM207" i="23"/>
  <c r="BM210" i="23"/>
  <c r="BM218" i="23"/>
  <c r="BM226" i="23"/>
  <c r="BM234" i="23"/>
  <c r="BM242" i="23"/>
  <c r="BM250" i="23"/>
  <c r="BM258" i="23"/>
  <c r="BM266" i="23"/>
  <c r="BM274" i="23"/>
  <c r="BM282" i="23"/>
  <c r="BM290" i="23"/>
  <c r="BM298" i="23"/>
  <c r="BM323" i="23"/>
  <c r="BM331" i="23"/>
  <c r="BM339" i="23"/>
  <c r="BM347" i="23"/>
  <c r="BM355" i="23"/>
  <c r="BM363" i="23"/>
  <c r="BM4" i="23"/>
  <c r="BM13" i="23"/>
  <c r="BM21" i="23"/>
  <c r="BM29" i="23"/>
  <c r="BM37" i="23"/>
  <c r="BM45" i="23"/>
  <c r="BM56" i="23"/>
  <c r="BM64" i="23"/>
  <c r="BM78" i="23"/>
  <c r="BM88" i="23"/>
  <c r="BM96" i="23"/>
  <c r="BM104" i="23"/>
  <c r="BM112" i="23"/>
  <c r="BM119" i="23"/>
  <c r="BM127" i="23"/>
  <c r="BM135" i="23"/>
  <c r="BM140" i="23"/>
  <c r="BM148" i="23"/>
  <c r="BM150" i="23"/>
  <c r="BM156" i="23"/>
  <c r="BM168" i="23"/>
  <c r="BM176" i="23"/>
  <c r="BM184" i="23"/>
  <c r="BM192" i="23"/>
  <c r="BM200" i="23"/>
  <c r="BM211" i="23"/>
  <c r="BM219" i="23"/>
  <c r="BM227" i="23"/>
  <c r="BM235" i="23"/>
  <c r="BM243" i="23"/>
  <c r="BM251" i="23"/>
  <c r="BM259" i="23"/>
  <c r="BM267" i="23"/>
  <c r="BM275" i="23"/>
  <c r="BM283" i="23"/>
  <c r="BM291" i="23"/>
  <c r="BM299" i="23"/>
  <c r="BM324" i="23"/>
  <c r="BM332" i="23"/>
  <c r="BM340" i="23"/>
  <c r="BM348" i="23"/>
  <c r="BM356" i="23"/>
  <c r="AS303" i="23"/>
  <c r="AS295" i="23"/>
  <c r="AS287" i="23"/>
  <c r="AS279" i="23"/>
  <c r="AS271" i="23"/>
  <c r="AS263" i="23"/>
  <c r="AS255" i="23"/>
  <c r="AS247" i="23"/>
  <c r="AS239" i="23"/>
  <c r="AS231" i="23"/>
  <c r="AS223" i="23"/>
  <c r="AS215" i="23"/>
  <c r="AS204" i="23"/>
  <c r="AS196" i="23"/>
  <c r="AS188" i="23"/>
  <c r="AS180" i="23"/>
  <c r="AS172" i="23"/>
  <c r="AS164" i="23"/>
  <c r="AS162" i="23"/>
  <c r="AS154" i="23"/>
  <c r="AS144" i="23"/>
  <c r="AS131" i="23"/>
  <c r="AS123" i="23"/>
  <c r="AS108" i="23"/>
  <c r="AS100" i="23"/>
  <c r="AS92" i="23"/>
  <c r="AS84" i="23"/>
  <c r="AS82" i="23"/>
  <c r="AS74" i="23"/>
  <c r="AS68" i="23"/>
  <c r="AS60" i="23"/>
  <c r="AS52" i="23"/>
  <c r="AS41" i="23"/>
  <c r="AS33" i="23"/>
  <c r="AS17" i="23"/>
  <c r="AS8" i="23"/>
  <c r="AS270" i="23"/>
  <c r="AS262" i="23"/>
  <c r="AS254" i="23"/>
  <c r="AS246" i="23"/>
  <c r="AS238" i="23"/>
  <c r="AS230" i="23"/>
  <c r="AS222" i="23"/>
  <c r="AS214" i="23"/>
  <c r="AS203" i="23"/>
  <c r="AS195" i="23"/>
  <c r="AS187" i="23"/>
  <c r="AS179" i="23"/>
  <c r="AS171" i="23"/>
  <c r="AS163" i="23"/>
  <c r="AS161" i="23"/>
  <c r="AS153" i="23"/>
  <c r="AS143" i="23"/>
  <c r="AS130" i="23"/>
  <c r="AS122" i="23"/>
  <c r="AS115" i="23"/>
  <c r="AS107" i="23"/>
  <c r="AS99" i="23"/>
  <c r="AS91" i="23"/>
  <c r="AS83" i="23"/>
  <c r="AS81" i="23"/>
  <c r="AS73" i="23"/>
  <c r="AS67" i="23"/>
  <c r="AS59" i="23"/>
  <c r="AS51" i="23"/>
  <c r="AS48" i="23"/>
  <c r="AS40" i="23"/>
  <c r="AS32" i="23"/>
  <c r="AS24" i="23"/>
  <c r="AS16" i="23"/>
  <c r="AS7" i="23"/>
  <c r="AS334" i="23"/>
  <c r="AS326" i="23"/>
  <c r="AS301" i="23"/>
  <c r="AS293" i="23"/>
  <c r="AS285" i="23"/>
  <c r="AS277" i="23"/>
  <c r="AS269" i="23"/>
  <c r="AS261" i="23"/>
  <c r="AS253" i="23"/>
  <c r="AS245" i="23"/>
  <c r="AS237" i="23"/>
  <c r="AS229" i="23"/>
  <c r="AS221" i="23"/>
  <c r="AS213" i="23"/>
  <c r="AS202" i="23"/>
  <c r="AS194" i="23"/>
  <c r="AS186" i="23"/>
  <c r="AS178" i="23"/>
  <c r="AS170" i="23"/>
  <c r="AS160" i="23"/>
  <c r="AS159" i="23"/>
  <c r="AS152" i="23"/>
  <c r="AS142" i="23"/>
  <c r="AS137" i="23"/>
  <c r="AS129" i="23"/>
  <c r="AS121" i="23"/>
  <c r="AS114" i="23"/>
  <c r="AS106" i="23"/>
  <c r="AS98" i="23"/>
  <c r="AS90" i="23"/>
  <c r="AS80" i="23"/>
  <c r="AS72" i="23"/>
  <c r="AS66" i="23"/>
  <c r="AS58" i="23"/>
  <c r="AS50" i="23"/>
  <c r="AS47" i="23"/>
  <c r="AS39" i="23"/>
  <c r="AS31" i="23"/>
  <c r="AS23" i="23"/>
  <c r="AS15" i="23"/>
  <c r="AS6" i="23"/>
  <c r="BM344" i="23"/>
  <c r="BM352" i="23"/>
  <c r="BM360" i="23"/>
  <c r="BM368" i="23"/>
  <c r="AS365" i="23"/>
  <c r="AS357" i="23"/>
  <c r="AS349" i="23"/>
  <c r="AS341" i="23"/>
  <c r="AS333" i="23"/>
  <c r="AS325" i="23"/>
  <c r="AS300" i="23"/>
  <c r="AS292" i="23"/>
  <c r="AS284" i="23"/>
  <c r="AS276" i="23"/>
  <c r="AS268" i="23"/>
  <c r="AS260" i="23"/>
  <c r="AS252" i="23"/>
  <c r="AS244" i="23"/>
  <c r="AS236" i="23"/>
  <c r="AS228" i="23"/>
  <c r="AS220" i="23"/>
  <c r="AS212" i="23"/>
  <c r="AS201" i="23"/>
  <c r="AS193" i="23"/>
  <c r="AS185" i="23"/>
  <c r="AS177" i="23"/>
  <c r="AS169" i="23"/>
  <c r="AS158" i="23"/>
  <c r="AS157" i="23"/>
  <c r="AS151" i="23"/>
  <c r="AS141" i="23"/>
  <c r="AS136" i="23"/>
  <c r="AS128" i="23"/>
  <c r="AS120" i="23"/>
  <c r="AS113" i="23"/>
  <c r="AS105" i="23"/>
  <c r="AS97" i="23"/>
  <c r="AS89" i="23"/>
  <c r="AS79" i="23"/>
  <c r="AS65" i="23"/>
  <c r="AS57" i="23"/>
  <c r="AS49" i="23"/>
  <c r="AS46" i="23"/>
  <c r="AS38" i="23"/>
  <c r="AS30" i="23"/>
  <c r="AS22" i="23"/>
  <c r="AS14" i="23"/>
  <c r="AS5" i="23"/>
  <c r="AS332" i="23"/>
  <c r="AS324" i="23"/>
  <c r="AS299" i="23"/>
  <c r="AS291" i="23"/>
  <c r="AS283" i="23"/>
  <c r="AS275" i="23"/>
  <c r="AS267" i="23"/>
  <c r="AS259" i="23"/>
  <c r="AS251" i="23"/>
  <c r="AS243" i="23"/>
  <c r="AS235" i="23"/>
  <c r="AS227" i="23"/>
  <c r="AS219" i="23"/>
  <c r="AS211" i="23"/>
  <c r="AS200" i="23"/>
  <c r="AS192" i="23"/>
  <c r="AS184" i="23"/>
  <c r="AS176" i="23"/>
  <c r="AS168" i="23"/>
  <c r="AS156" i="23"/>
  <c r="AS150" i="23"/>
  <c r="AS148" i="23"/>
  <c r="AS140" i="23"/>
  <c r="AS135" i="23"/>
  <c r="AS127" i="23"/>
  <c r="AS119" i="23"/>
  <c r="AS112" i="23"/>
  <c r="AS104" i="23"/>
  <c r="AS96" i="23"/>
  <c r="AS88" i="23"/>
  <c r="AS78" i="23"/>
  <c r="AS64" i="23"/>
  <c r="AS56" i="23"/>
  <c r="AS45" i="23"/>
  <c r="AS37" i="23"/>
  <c r="AS29" i="23"/>
  <c r="AS21" i="23"/>
  <c r="AS13" i="23"/>
  <c r="AS4" i="23"/>
  <c r="AS339" i="23"/>
  <c r="AS331" i="23"/>
  <c r="AS323" i="23"/>
  <c r="AS298" i="23"/>
  <c r="AS290" i="23"/>
  <c r="AS282" i="23"/>
  <c r="AS274" i="23"/>
  <c r="AS266" i="23"/>
  <c r="AS258" i="23"/>
  <c r="AS250" i="23"/>
  <c r="AS242" i="23"/>
  <c r="AS234" i="23"/>
  <c r="AS226" i="23"/>
  <c r="AS218" i="23"/>
  <c r="AS210" i="23"/>
  <c r="AS207" i="23"/>
  <c r="AS199" i="23"/>
  <c r="AS191" i="23"/>
  <c r="AS183" i="23"/>
  <c r="AS175" i="23"/>
  <c r="AS167" i="23"/>
  <c r="AS149" i="23"/>
  <c r="AS147" i="23"/>
  <c r="AS139" i="23"/>
  <c r="AS134" i="23"/>
  <c r="AS126" i="23"/>
  <c r="AS118" i="23"/>
  <c r="AS111" i="23"/>
  <c r="AS103" i="23"/>
  <c r="AS95" i="23"/>
  <c r="AS87" i="23"/>
  <c r="AS77" i="23"/>
  <c r="AS71" i="23"/>
  <c r="AS63" i="23"/>
  <c r="AS55" i="23"/>
  <c r="AS44" i="23"/>
  <c r="AS36" i="23"/>
  <c r="AS28" i="23"/>
  <c r="AS20" i="23"/>
  <c r="AS12" i="23"/>
  <c r="AS362" i="23"/>
  <c r="AS354" i="23"/>
  <c r="AS346" i="23"/>
  <c r="AS338" i="23"/>
  <c r="AS330" i="23"/>
  <c r="AS322" i="23"/>
  <c r="AS297" i="23"/>
  <c r="AS289" i="23"/>
  <c r="AS281" i="23"/>
  <c r="AS273" i="23"/>
  <c r="AS265" i="23"/>
  <c r="AS257" i="23"/>
  <c r="AS249" i="23"/>
  <c r="AS241" i="23"/>
  <c r="AS233" i="23"/>
  <c r="AS225" i="23"/>
  <c r="AS217" i="23"/>
  <c r="AS209" i="23"/>
  <c r="AS206" i="23"/>
  <c r="AS198" i="23"/>
  <c r="AS190" i="23"/>
  <c r="AS182" i="23"/>
  <c r="AS174" i="23"/>
  <c r="AS166" i="23"/>
  <c r="AS146" i="23"/>
  <c r="AS138" i="23"/>
  <c r="AS133" i="23"/>
  <c r="AS125" i="23"/>
  <c r="AS117" i="23"/>
  <c r="AS110" i="23"/>
  <c r="AS102" i="23"/>
  <c r="AS94" i="23"/>
  <c r="AS86" i="23"/>
  <c r="AS76" i="23"/>
  <c r="AS70" i="23"/>
  <c r="AS62" i="23"/>
  <c r="AS54" i="23"/>
  <c r="AS43" i="23"/>
  <c r="AS35" i="23"/>
  <c r="AS27" i="23"/>
  <c r="AS19" i="23"/>
  <c r="AS11" i="23"/>
  <c r="BM364" i="23"/>
  <c r="AS369" i="23"/>
  <c r="AS361" i="23"/>
  <c r="AS353" i="23"/>
  <c r="AS345" i="23"/>
  <c r="AS337" i="23"/>
  <c r="AS329" i="23"/>
  <c r="AS321" i="23"/>
  <c r="AS296" i="23"/>
  <c r="AS288" i="23"/>
  <c r="AS280" i="23"/>
  <c r="AS272" i="23"/>
  <c r="AS264" i="23"/>
  <c r="AS256" i="23"/>
  <c r="AS248" i="23"/>
  <c r="AS240" i="23"/>
  <c r="AS232" i="23"/>
  <c r="AS224" i="23"/>
  <c r="AS216" i="23"/>
  <c r="AS208" i="23"/>
  <c r="AS205" i="23"/>
  <c r="AS197" i="23"/>
  <c r="AS189" i="23"/>
  <c r="AS181" i="23"/>
  <c r="AS173" i="23"/>
  <c r="AS165" i="23"/>
  <c r="AS155" i="23"/>
  <c r="AS145" i="23"/>
  <c r="AS132" i="23"/>
  <c r="AS124" i="23"/>
  <c r="AS116" i="23"/>
  <c r="AS109" i="23"/>
  <c r="AS101" i="23"/>
  <c r="AS93" i="23"/>
  <c r="AS85" i="23"/>
  <c r="AS75" i="23"/>
  <c r="AS69" i="23"/>
  <c r="AS61" i="23"/>
  <c r="AS53" i="23"/>
  <c r="AS42" i="23"/>
  <c r="AS34" i="23"/>
  <c r="AS18" i="23"/>
  <c r="AS10" i="23"/>
  <c r="AK8" i="23"/>
  <c r="AK17" i="23"/>
  <c r="AK33" i="23"/>
  <c r="AK41" i="23"/>
  <c r="AK52" i="23"/>
  <c r="AK60" i="23"/>
  <c r="AK68" i="23"/>
  <c r="AK74" i="23"/>
  <c r="AK82" i="23"/>
  <c r="AK84" i="23"/>
  <c r="AK92" i="23"/>
  <c r="AK100" i="23"/>
  <c r="AK108" i="23"/>
  <c r="AK123" i="23"/>
  <c r="AK131" i="23"/>
  <c r="AK144" i="23"/>
  <c r="AK154" i="23"/>
  <c r="AK162" i="23"/>
  <c r="AK164" i="23"/>
  <c r="AK172" i="23"/>
  <c r="AK10" i="23"/>
  <c r="AK18" i="23"/>
  <c r="AK34" i="23"/>
  <c r="AK42" i="23"/>
  <c r="AK53" i="23"/>
  <c r="AK61" i="23"/>
  <c r="AK69" i="23"/>
  <c r="AK75" i="23"/>
  <c r="AK85" i="23"/>
  <c r="AK93" i="23"/>
  <c r="AK101" i="23"/>
  <c r="AK109" i="23"/>
  <c r="AK116" i="23"/>
  <c r="AK124" i="23"/>
  <c r="AK132" i="23"/>
  <c r="AK145" i="23"/>
  <c r="AK155" i="23"/>
  <c r="AK165" i="23"/>
  <c r="AK173" i="23"/>
  <c r="AK181" i="23"/>
  <c r="AK189" i="23"/>
  <c r="AK197" i="23"/>
  <c r="AK205" i="23"/>
  <c r="AK208" i="23"/>
  <c r="AK216" i="23"/>
  <c r="AK224" i="23"/>
  <c r="AK232" i="23"/>
  <c r="AK11" i="23"/>
  <c r="AK19" i="23"/>
  <c r="AK27" i="23"/>
  <c r="AK35" i="23"/>
  <c r="AK43" i="23"/>
  <c r="AK54" i="23"/>
  <c r="AK62" i="23"/>
  <c r="AK70" i="23"/>
  <c r="AK76" i="23"/>
  <c r="AK86" i="23"/>
  <c r="AK94" i="23"/>
  <c r="AK102" i="23"/>
  <c r="AK110" i="23"/>
  <c r="AK117" i="23"/>
  <c r="AK125" i="23"/>
  <c r="AK133" i="23"/>
  <c r="AK138" i="23"/>
  <c r="AK146" i="23"/>
  <c r="AK166" i="23"/>
  <c r="AK174" i="23"/>
  <c r="AK182" i="23"/>
  <c r="AK190" i="23"/>
  <c r="AK12" i="23"/>
  <c r="AK20" i="23"/>
  <c r="AK28" i="23"/>
  <c r="AK36" i="23"/>
  <c r="AK44" i="23"/>
  <c r="AK55" i="23"/>
  <c r="AK63" i="23"/>
  <c r="AK71" i="23"/>
  <c r="AK77" i="23"/>
  <c r="AK87" i="23"/>
  <c r="AK95" i="23"/>
  <c r="AK103" i="23"/>
  <c r="AK111" i="23"/>
  <c r="AK118" i="23"/>
  <c r="AK126" i="23"/>
  <c r="AK134" i="23"/>
  <c r="AK139" i="23"/>
  <c r="AK147" i="23"/>
  <c r="AK149" i="23"/>
  <c r="AK4" i="23"/>
  <c r="AK13" i="23"/>
  <c r="AK21" i="23"/>
  <c r="AK29" i="23"/>
  <c r="AK37" i="23"/>
  <c r="AK45" i="23"/>
  <c r="AK56" i="23"/>
  <c r="AK64" i="23"/>
  <c r="AK78" i="23"/>
  <c r="AK88" i="23"/>
  <c r="AK96" i="23"/>
  <c r="AK104" i="23"/>
  <c r="AK112" i="23"/>
  <c r="AK119" i="23"/>
  <c r="AK127" i="23"/>
  <c r="AK135" i="23"/>
  <c r="AK140" i="23"/>
  <c r="AK148" i="23"/>
  <c r="AK150" i="23"/>
  <c r="AK156" i="23"/>
  <c r="AK168" i="23"/>
  <c r="AK176" i="23"/>
  <c r="AK184" i="23"/>
  <c r="AK192" i="23"/>
  <c r="AK200" i="23"/>
  <c r="AK211" i="23"/>
  <c r="AK219" i="23"/>
  <c r="AK227" i="23"/>
  <c r="AK5" i="23"/>
  <c r="AK14" i="23"/>
  <c r="AK22" i="23"/>
  <c r="AK30" i="23"/>
  <c r="AK38" i="23"/>
  <c r="AK46" i="23"/>
  <c r="AK49" i="23"/>
  <c r="AK57" i="23"/>
  <c r="AK65" i="23"/>
  <c r="AK79" i="23"/>
  <c r="AK89" i="23"/>
  <c r="AK97" i="23"/>
  <c r="AK105" i="23"/>
  <c r="AK113" i="23"/>
  <c r="AK120" i="23"/>
  <c r="AK128" i="23"/>
  <c r="AK136" i="23"/>
  <c r="AK141" i="23"/>
  <c r="AK151" i="23"/>
  <c r="AK157" i="23"/>
  <c r="AK158" i="23"/>
  <c r="AK6" i="23"/>
  <c r="AK15" i="23"/>
  <c r="AK23" i="23"/>
  <c r="AK31" i="23"/>
  <c r="AK39" i="23"/>
  <c r="AK47" i="23"/>
  <c r="AK50" i="23"/>
  <c r="AK58" i="23"/>
  <c r="AK66" i="23"/>
  <c r="AK72" i="23"/>
  <c r="AK80" i="23"/>
  <c r="AK90" i="23"/>
  <c r="AK98" i="23"/>
  <c r="AK106" i="23"/>
  <c r="AK114" i="23"/>
  <c r="AK121" i="23"/>
  <c r="AK129" i="23"/>
  <c r="AK137" i="23"/>
  <c r="AK142" i="23"/>
  <c r="AK152" i="23"/>
  <c r="AK159" i="23"/>
  <c r="AK160" i="23"/>
  <c r="AK170" i="23"/>
  <c r="AK178" i="23"/>
  <c r="AK7" i="23"/>
  <c r="AK16" i="23"/>
  <c r="AK24" i="23"/>
  <c r="AK32" i="23"/>
  <c r="AK40" i="23"/>
  <c r="AK48" i="23"/>
  <c r="AK51" i="23"/>
  <c r="AK59" i="23"/>
  <c r="AK67" i="23"/>
  <c r="AK73" i="23"/>
  <c r="AK81" i="23"/>
  <c r="AK83" i="23"/>
  <c r="AK91" i="23"/>
  <c r="AK99" i="23"/>
  <c r="AK107" i="23"/>
  <c r="AK115" i="23"/>
  <c r="AK122" i="23"/>
  <c r="AK130" i="23"/>
  <c r="AK143" i="23"/>
  <c r="AK153" i="23"/>
  <c r="AK161" i="23"/>
  <c r="AK163" i="23"/>
  <c r="AK171" i="23"/>
  <c r="AK179" i="23"/>
  <c r="AK187" i="23"/>
  <c r="AK195" i="23"/>
  <c r="AK180" i="23"/>
  <c r="AK188" i="23"/>
  <c r="AK196" i="23"/>
  <c r="AK204" i="23"/>
  <c r="AK215" i="23"/>
  <c r="AK223" i="23"/>
  <c r="AK231" i="23"/>
  <c r="AK239" i="23"/>
  <c r="AK247" i="23"/>
  <c r="AK255" i="23"/>
  <c r="AK263" i="23"/>
  <c r="AK271" i="23"/>
  <c r="AK279" i="23"/>
  <c r="AK287" i="23"/>
  <c r="AK295" i="23"/>
  <c r="AK303" i="23"/>
  <c r="AK328" i="23"/>
  <c r="AK336" i="23"/>
  <c r="AK344" i="23"/>
  <c r="AK352" i="23"/>
  <c r="AK360" i="23"/>
  <c r="AK368" i="23"/>
  <c r="AK240" i="23"/>
  <c r="AK248" i="23"/>
  <c r="AK256" i="23"/>
  <c r="AK264" i="23"/>
  <c r="AK272" i="23"/>
  <c r="AK280" i="23"/>
  <c r="AK288" i="23"/>
  <c r="AK296" i="23"/>
  <c r="AK321" i="23"/>
  <c r="AK329" i="23"/>
  <c r="AK337" i="23"/>
  <c r="AK345" i="23"/>
  <c r="AK353" i="23"/>
  <c r="AK361" i="23"/>
  <c r="AK369" i="23"/>
  <c r="AK198" i="23"/>
  <c r="AK206" i="23"/>
  <c r="AK209" i="23"/>
  <c r="AK217" i="23"/>
  <c r="AK225" i="23"/>
  <c r="AK233" i="23"/>
  <c r="AK241" i="23"/>
  <c r="AK249" i="23"/>
  <c r="AK257" i="23"/>
  <c r="AK265" i="23"/>
  <c r="AK273" i="23"/>
  <c r="AK281" i="23"/>
  <c r="AK289" i="23"/>
  <c r="AK297" i="23"/>
  <c r="AK322" i="23"/>
  <c r="AK330" i="23"/>
  <c r="AK338" i="23"/>
  <c r="AK346" i="23"/>
  <c r="AK354" i="23"/>
  <c r="AK362" i="23"/>
  <c r="AK167" i="23"/>
  <c r="AK175" i="23"/>
  <c r="AK183" i="23"/>
  <c r="AK191" i="23"/>
  <c r="AK199" i="23"/>
  <c r="AK207" i="23"/>
  <c r="AK210" i="23"/>
  <c r="AK218" i="23"/>
  <c r="AK226" i="23"/>
  <c r="AK234" i="23"/>
  <c r="AK242" i="23"/>
  <c r="AK250" i="23"/>
  <c r="AK258" i="23"/>
  <c r="AK266" i="23"/>
  <c r="AK274" i="23"/>
  <c r="AK282" i="23"/>
  <c r="AK290" i="23"/>
  <c r="AK298" i="23"/>
  <c r="AK323" i="23"/>
  <c r="AK331" i="23"/>
  <c r="AK339" i="23"/>
  <c r="AK347" i="23"/>
  <c r="AK355" i="23"/>
  <c r="AK363" i="23"/>
  <c r="AK235" i="23"/>
  <c r="AK243" i="23"/>
  <c r="AK251" i="23"/>
  <c r="AK259" i="23"/>
  <c r="AK267" i="23"/>
  <c r="AK275" i="23"/>
  <c r="AK283" i="23"/>
  <c r="AK291" i="23"/>
  <c r="AK299" i="23"/>
  <c r="AK324" i="23"/>
  <c r="AK332" i="23"/>
  <c r="AK340" i="23"/>
  <c r="AK348" i="23"/>
  <c r="AK356" i="23"/>
  <c r="AK364" i="23"/>
  <c r="AK169" i="23"/>
  <c r="AK177" i="23"/>
  <c r="AK185" i="23"/>
  <c r="AK193" i="23"/>
  <c r="AK201" i="23"/>
  <c r="AK212" i="23"/>
  <c r="AK220" i="23"/>
  <c r="AK228" i="23"/>
  <c r="AK236" i="23"/>
  <c r="AK244" i="23"/>
  <c r="AK252" i="23"/>
  <c r="AK260" i="23"/>
  <c r="AK268" i="23"/>
  <c r="AK276" i="23"/>
  <c r="AK284" i="23"/>
  <c r="AK292" i="23"/>
  <c r="AK300" i="23"/>
  <c r="AK325" i="23"/>
  <c r="AK333" i="23"/>
  <c r="AK341" i="23"/>
  <c r="AK349" i="23"/>
  <c r="AK357" i="23"/>
  <c r="AK365" i="23"/>
  <c r="AK186" i="23"/>
  <c r="AK194" i="23"/>
  <c r="AK202" i="23"/>
  <c r="AK213" i="23"/>
  <c r="AK221" i="23"/>
  <c r="AK229" i="23"/>
  <c r="AK237" i="23"/>
  <c r="AK245" i="23"/>
  <c r="AK253" i="23"/>
  <c r="AK261" i="23"/>
  <c r="AK269" i="23"/>
  <c r="AK277" i="23"/>
  <c r="AK285" i="23"/>
  <c r="AK293" i="23"/>
  <c r="AK301" i="23"/>
  <c r="AK326" i="23"/>
  <c r="AK334" i="23"/>
  <c r="AK342" i="23"/>
  <c r="AK350" i="23"/>
  <c r="AK358" i="23"/>
  <c r="AK366" i="23"/>
  <c r="AK203" i="23"/>
  <c r="AK214" i="23"/>
  <c r="AK222" i="23"/>
  <c r="AK230" i="23"/>
  <c r="AK238" i="23"/>
  <c r="AK246" i="23"/>
  <c r="AK254" i="23"/>
  <c r="AK262" i="23"/>
  <c r="AK270" i="23"/>
  <c r="AK278" i="23"/>
  <c r="AK286" i="23"/>
  <c r="AK294" i="23"/>
  <c r="AK302" i="23"/>
  <c r="AK327" i="23"/>
  <c r="AK335" i="23"/>
  <c r="AK343" i="23"/>
  <c r="AK351" i="23"/>
  <c r="AK359" i="23"/>
  <c r="AK367" i="23"/>
  <c r="I304" i="23"/>
  <c r="Q305" i="23"/>
  <c r="AW305" i="23"/>
  <c r="U306" i="23"/>
  <c r="BA306" i="23"/>
  <c r="Y307" i="23"/>
  <c r="BI308" i="23"/>
  <c r="AG309" i="23"/>
  <c r="BM309" i="23"/>
  <c r="AK310" i="23"/>
  <c r="I311" i="23"/>
  <c r="M313" i="23"/>
  <c r="AS313" i="23"/>
  <c r="Q314" i="23"/>
  <c r="AS314" i="23"/>
  <c r="Q315" i="23"/>
  <c r="AW315" i="23"/>
  <c r="U316" i="23"/>
  <c r="BA316" i="23"/>
  <c r="Y317" i="23"/>
  <c r="BI318" i="23"/>
  <c r="AG319" i="23"/>
  <c r="BM319" i="23"/>
  <c r="AK320" i="23"/>
  <c r="M304" i="23"/>
  <c r="AS304" i="23"/>
  <c r="U305" i="23"/>
  <c r="BA305" i="23"/>
  <c r="Y306" i="23"/>
  <c r="BI307" i="23"/>
  <c r="AG308" i="23"/>
  <c r="BM308" i="23"/>
  <c r="AK309" i="23"/>
  <c r="I310" i="23"/>
  <c r="M311" i="23"/>
  <c r="AS311" i="23"/>
  <c r="M312" i="23"/>
  <c r="AS312" i="23"/>
  <c r="Q313" i="23"/>
  <c r="AW313" i="23"/>
  <c r="U314" i="23"/>
  <c r="AW314" i="23"/>
  <c r="U315" i="23"/>
  <c r="BA315" i="23"/>
  <c r="Y316" i="23"/>
  <c r="BI317" i="23"/>
  <c r="AG318" i="23"/>
  <c r="BM318" i="23"/>
  <c r="AK319" i="23"/>
  <c r="I320" i="23"/>
  <c r="Q304" i="23"/>
  <c r="AW304" i="23"/>
  <c r="BI306" i="23"/>
  <c r="AG307" i="23"/>
  <c r="BM307" i="23"/>
  <c r="AK308" i="23"/>
  <c r="I309" i="23"/>
  <c r="M310" i="23"/>
  <c r="AS310" i="23"/>
  <c r="Q311" i="23"/>
  <c r="AW311" i="23"/>
  <c r="Q312" i="23"/>
  <c r="AW312" i="23"/>
  <c r="U313" i="23"/>
  <c r="BA313" i="23"/>
  <c r="Y314" i="23"/>
  <c r="BA314" i="23"/>
  <c r="Y315" i="23"/>
  <c r="BI316" i="23"/>
  <c r="AG317" i="23"/>
  <c r="BM317" i="23"/>
  <c r="AK318" i="23"/>
  <c r="I319" i="23"/>
  <c r="M320" i="23"/>
  <c r="AS320" i="23"/>
  <c r="U304" i="23"/>
  <c r="BA304" i="23"/>
  <c r="BI305" i="23"/>
  <c r="AG306" i="23"/>
  <c r="BM306" i="23"/>
  <c r="AK307" i="23"/>
  <c r="I308" i="23"/>
  <c r="M309" i="23"/>
  <c r="AS309" i="23"/>
  <c r="Q310" i="23"/>
  <c r="AW310" i="23"/>
  <c r="U311" i="23"/>
  <c r="BA311" i="23"/>
  <c r="U312" i="23"/>
  <c r="BA312" i="23"/>
  <c r="Y313" i="23"/>
  <c r="BI315" i="23"/>
  <c r="AG316" i="23"/>
  <c r="BM316" i="23"/>
  <c r="AK317" i="23"/>
  <c r="I318" i="23"/>
  <c r="M319" i="23"/>
  <c r="AS319" i="23"/>
  <c r="Q320" i="23"/>
  <c r="AW320" i="23"/>
  <c r="AG305" i="23"/>
  <c r="BM305" i="23"/>
  <c r="AK306" i="23"/>
  <c r="I307" i="23"/>
  <c r="M308" i="23"/>
  <c r="AS308" i="23"/>
  <c r="Q309" i="23"/>
  <c r="AW309" i="23"/>
  <c r="U310" i="23"/>
  <c r="BA310" i="23"/>
  <c r="Y311" i="23"/>
  <c r="Y312" i="23"/>
  <c r="BI313" i="23"/>
  <c r="AG314" i="23"/>
  <c r="BI314" i="23"/>
  <c r="AG315" i="23"/>
  <c r="BM315" i="23"/>
  <c r="AK316" i="23"/>
  <c r="I317" i="23"/>
  <c r="M318" i="23"/>
  <c r="AS318" i="23"/>
  <c r="Q319" i="23"/>
  <c r="AW319" i="23"/>
  <c r="U320" i="23"/>
  <c r="BA320" i="23"/>
  <c r="BI304" i="23"/>
  <c r="AK305" i="23"/>
  <c r="I306" i="23"/>
  <c r="M307" i="23"/>
  <c r="AS307" i="23"/>
  <c r="Q308" i="23"/>
  <c r="AW308" i="23"/>
  <c r="U309" i="23"/>
  <c r="BA309" i="23"/>
  <c r="Y310" i="23"/>
  <c r="BI311" i="23"/>
  <c r="BI312" i="23"/>
  <c r="AG313" i="23"/>
  <c r="BM313" i="23"/>
  <c r="AK314" i="23"/>
  <c r="BM314" i="23"/>
  <c r="AK315" i="23"/>
  <c r="I316" i="23"/>
  <c r="M317" i="23"/>
  <c r="AS317" i="23"/>
  <c r="Q318" i="23"/>
  <c r="AW318" i="23"/>
  <c r="U319" i="23"/>
  <c r="BA319" i="23"/>
  <c r="Y320" i="23"/>
  <c r="AG304" i="23"/>
  <c r="BM304" i="23"/>
  <c r="I305" i="23"/>
  <c r="M306" i="23"/>
  <c r="AS306" i="23"/>
  <c r="Q307" i="23"/>
  <c r="AW307" i="23"/>
  <c r="U308" i="23"/>
  <c r="BA308" i="23"/>
  <c r="Y309" i="23"/>
  <c r="BI310" i="23"/>
  <c r="AG311" i="23"/>
  <c r="BM311" i="23"/>
  <c r="AG312" i="23"/>
  <c r="BM312" i="23"/>
  <c r="AK313" i="23"/>
  <c r="I314" i="23"/>
  <c r="I315" i="23"/>
  <c r="M316" i="23"/>
  <c r="AS316" i="23"/>
  <c r="Q317" i="23"/>
  <c r="AW317" i="23"/>
  <c r="U318" i="23"/>
  <c r="BA318" i="23"/>
  <c r="Y319" i="23"/>
  <c r="BI320" i="23"/>
  <c r="AK304" i="23"/>
  <c r="M305" i="23"/>
  <c r="AS305" i="23"/>
  <c r="Q306" i="23"/>
  <c r="AW306" i="23"/>
  <c r="U307" i="23"/>
  <c r="BA307" i="23"/>
  <c r="Y308" i="23"/>
  <c r="BI309" i="23"/>
  <c r="AG310" i="23"/>
  <c r="BM310" i="23"/>
  <c r="AK311" i="23"/>
  <c r="AK312" i="23"/>
  <c r="I313" i="23"/>
  <c r="M314" i="23"/>
  <c r="M315" i="23"/>
  <c r="AS315" i="23"/>
  <c r="Q316" i="23"/>
  <c r="AW316" i="23"/>
  <c r="U317" i="23"/>
  <c r="BA317" i="23"/>
  <c r="Y318" i="23"/>
  <c r="BI319" i="23"/>
  <c r="AG320" i="23"/>
  <c r="BM320" i="23"/>
  <c r="P13" i="21"/>
  <c r="Q13" i="21"/>
  <c r="M155" i="23"/>
  <c r="I78" i="23"/>
  <c r="M15" i="23"/>
  <c r="M47" i="23"/>
  <c r="M58" i="23"/>
  <c r="M133" i="23"/>
  <c r="M146" i="23"/>
  <c r="M180" i="23"/>
  <c r="M192" i="23"/>
  <c r="M227" i="23"/>
  <c r="M235" i="23"/>
  <c r="U68" i="23"/>
  <c r="AG65" i="23"/>
  <c r="AG69" i="23"/>
  <c r="M27" i="23"/>
  <c r="M43" i="23"/>
  <c r="M70" i="23"/>
  <c r="M110" i="23"/>
  <c r="M121" i="23"/>
  <c r="M137" i="23"/>
  <c r="M152" i="23"/>
  <c r="M157" i="23"/>
  <c r="M162" i="23"/>
  <c r="M172" i="23"/>
  <c r="M188" i="23"/>
  <c r="M204" i="23"/>
  <c r="M215" i="23"/>
  <c r="I10" i="23"/>
  <c r="BA5" i="23"/>
  <c r="U65" i="23"/>
  <c r="U69" i="23"/>
  <c r="AG66" i="23"/>
  <c r="AG70" i="23"/>
  <c r="O10" i="22"/>
  <c r="O2" i="22" s="1"/>
  <c r="O13" i="21"/>
  <c r="M35" i="23"/>
  <c r="M129" i="23"/>
  <c r="M142" i="23"/>
  <c r="M164" i="23"/>
  <c r="M176" i="23"/>
  <c r="M196" i="23"/>
  <c r="M231" i="23"/>
  <c r="U66" i="23"/>
  <c r="U70" i="23"/>
  <c r="AG67" i="23"/>
  <c r="AG71" i="23"/>
  <c r="M6" i="23"/>
  <c r="M23" i="23"/>
  <c r="M39" i="23"/>
  <c r="M50" i="23"/>
  <c r="M98" i="23"/>
  <c r="M114" i="23"/>
  <c r="M125" i="23"/>
  <c r="M138" i="23"/>
  <c r="M168" i="23"/>
  <c r="M184" i="23"/>
  <c r="M200" i="23"/>
  <c r="M211" i="23"/>
  <c r="Q5" i="23"/>
  <c r="Q83" i="23"/>
  <c r="Q87" i="23"/>
  <c r="U67" i="23"/>
  <c r="U71" i="23"/>
  <c r="AG68" i="23"/>
  <c r="C13" i="21"/>
  <c r="N13" i="21"/>
  <c r="AG58" i="23"/>
  <c r="M239" i="23"/>
  <c r="M243" i="23"/>
  <c r="M247" i="23"/>
  <c r="M251" i="23"/>
  <c r="M255" i="23"/>
  <c r="M259" i="23"/>
  <c r="M263" i="23"/>
  <c r="M267" i="23"/>
  <c r="M16" i="23"/>
  <c r="M24" i="23"/>
  <c r="M28" i="23"/>
  <c r="I66" i="23"/>
  <c r="M13" i="23"/>
  <c r="M21" i="23"/>
  <c r="M33" i="23"/>
  <c r="M37" i="23"/>
  <c r="M41" i="23"/>
  <c r="M45" i="23"/>
  <c r="M56" i="23"/>
  <c r="M60" i="23"/>
  <c r="M68" i="23"/>
  <c r="M84" i="23"/>
  <c r="M96" i="23"/>
  <c r="M104" i="23"/>
  <c r="M112" i="23"/>
  <c r="M127" i="23"/>
  <c r="M131" i="23"/>
  <c r="M135" i="23"/>
  <c r="M140" i="23"/>
  <c r="M144" i="23"/>
  <c r="M148" i="23"/>
  <c r="M154" i="23"/>
  <c r="M166" i="23"/>
  <c r="M170" i="23"/>
  <c r="M178" i="23"/>
  <c r="M186" i="23"/>
  <c r="M202" i="23"/>
  <c r="M221" i="23"/>
  <c r="U50" i="23"/>
  <c r="U125" i="23"/>
  <c r="U190" i="23"/>
  <c r="I70" i="23"/>
  <c r="M14" i="23"/>
  <c r="M22" i="23"/>
  <c r="M30" i="23"/>
  <c r="M34" i="23"/>
  <c r="M38" i="23"/>
  <c r="M42" i="23"/>
  <c r="M46" i="23"/>
  <c r="M53" i="23"/>
  <c r="M57" i="23"/>
  <c r="M65" i="23"/>
  <c r="M69" i="23"/>
  <c r="M79" i="23"/>
  <c r="M89" i="23"/>
  <c r="M93" i="23"/>
  <c r="M113" i="23"/>
  <c r="M120" i="23"/>
  <c r="M124" i="23"/>
  <c r="M128" i="23"/>
  <c r="M132" i="23"/>
  <c r="M136" i="23"/>
  <c r="M141" i="23"/>
  <c r="M145" i="23"/>
  <c r="M151" i="23"/>
  <c r="M156" i="23"/>
  <c r="M167" i="23"/>
  <c r="M175" i="23"/>
  <c r="M183" i="23"/>
  <c r="M191" i="23"/>
  <c r="M199" i="23"/>
  <c r="M207" i="23"/>
  <c r="M214" i="23"/>
  <c r="M218" i="23"/>
  <c r="U44" i="23"/>
  <c r="U48" i="23"/>
  <c r="U81" i="23"/>
  <c r="U83" i="23"/>
  <c r="U143" i="23"/>
  <c r="U171" i="23"/>
  <c r="I69" i="23"/>
  <c r="M271" i="23"/>
  <c r="M275" i="23"/>
  <c r="M279" i="23"/>
  <c r="M283" i="23"/>
  <c r="M287" i="23"/>
  <c r="M291" i="23"/>
  <c r="M299" i="23"/>
  <c r="M303" i="23"/>
  <c r="M324" i="23"/>
  <c r="M328" i="23"/>
  <c r="U4" i="23"/>
  <c r="U17" i="23"/>
  <c r="U78" i="23"/>
  <c r="U140" i="23"/>
  <c r="U154" i="23"/>
  <c r="U211" i="23"/>
  <c r="U215" i="23"/>
  <c r="U219" i="23"/>
  <c r="U223" i="23"/>
  <c r="U227" i="23"/>
  <c r="U231" i="23"/>
  <c r="I68" i="23"/>
  <c r="M32" i="23"/>
  <c r="M36" i="23"/>
  <c r="M40" i="23"/>
  <c r="M44" i="23"/>
  <c r="M48" i="23"/>
  <c r="M55" i="23"/>
  <c r="M59" i="23"/>
  <c r="M67" i="23"/>
  <c r="M71" i="23"/>
  <c r="M77" i="23"/>
  <c r="M81" i="23"/>
  <c r="M83" i="23"/>
  <c r="M87" i="23"/>
  <c r="M91" i="23"/>
  <c r="M99" i="23"/>
  <c r="M107" i="23"/>
  <c r="M111" i="23"/>
  <c r="M115" i="23"/>
  <c r="M118" i="23"/>
  <c r="M126" i="23"/>
  <c r="M130" i="23"/>
  <c r="M134" i="23"/>
  <c r="M139" i="23"/>
  <c r="M143" i="23"/>
  <c r="M147" i="23"/>
  <c r="M149" i="23"/>
  <c r="M153" i="23"/>
  <c r="M165" i="23"/>
  <c r="M169" i="23"/>
  <c r="M173" i="23"/>
  <c r="M181" i="23"/>
  <c r="M189" i="23"/>
  <c r="M197" i="23"/>
  <c r="M205" i="23"/>
  <c r="M208" i="23"/>
  <c r="M224" i="23"/>
  <c r="U10" i="23"/>
  <c r="U34" i="23"/>
  <c r="U53" i="23"/>
  <c r="U93" i="23"/>
  <c r="U128" i="23"/>
  <c r="U158" i="23"/>
  <c r="U193" i="23"/>
  <c r="L13" i="21"/>
  <c r="I71" i="23"/>
  <c r="I67" i="23"/>
  <c r="M332" i="23"/>
  <c r="M336" i="23"/>
  <c r="M340" i="23"/>
  <c r="M344" i="23"/>
  <c r="M348" i="23"/>
  <c r="M352" i="23"/>
  <c r="M356" i="23"/>
  <c r="M360" i="23"/>
  <c r="U13" i="23"/>
  <c r="U20" i="23"/>
  <c r="U23" i="23"/>
  <c r="U27" i="23"/>
  <c r="U30" i="23"/>
  <c r="U37" i="23"/>
  <c r="U40" i="23"/>
  <c r="U55" i="23"/>
  <c r="U59" i="23"/>
  <c r="U86" i="23"/>
  <c r="U89" i="23"/>
  <c r="U96" i="23"/>
  <c r="U99" i="23"/>
  <c r="U101" i="23"/>
  <c r="U105" i="23"/>
  <c r="U131" i="23"/>
  <c r="U135" i="23"/>
  <c r="U146" i="23"/>
  <c r="U149" i="23"/>
  <c r="U163" i="23"/>
  <c r="U181" i="23"/>
  <c r="U185" i="23"/>
  <c r="U203" i="23"/>
  <c r="AG14" i="23"/>
  <c r="AG22" i="23"/>
  <c r="AG33" i="23"/>
  <c r="AG41" i="23"/>
  <c r="AG52" i="23"/>
  <c r="AG60" i="23"/>
  <c r="U235" i="23"/>
  <c r="U239" i="23"/>
  <c r="U243" i="23"/>
  <c r="U247" i="23"/>
  <c r="U251" i="23"/>
  <c r="U255" i="23"/>
  <c r="U259" i="23"/>
  <c r="U263" i="23"/>
  <c r="U267" i="23"/>
  <c r="U271" i="23"/>
  <c r="U275" i="23"/>
  <c r="U279" i="23"/>
  <c r="U283" i="23"/>
  <c r="U287" i="23"/>
  <c r="U291" i="23"/>
  <c r="U295" i="23"/>
  <c r="U299" i="23"/>
  <c r="U303" i="23"/>
  <c r="U324" i="23"/>
  <c r="U328" i="23"/>
  <c r="U332" i="23"/>
  <c r="U336" i="23"/>
  <c r="U340" i="23"/>
  <c r="U344" i="23"/>
  <c r="U348" i="23"/>
  <c r="U352" i="23"/>
  <c r="U356" i="23"/>
  <c r="U360" i="23"/>
  <c r="U364" i="23"/>
  <c r="U368" i="23"/>
  <c r="AG4" i="23"/>
  <c r="AG12" i="23"/>
  <c r="AG20" i="23"/>
  <c r="AG31" i="23"/>
  <c r="AG39" i="23"/>
  <c r="AG47" i="23"/>
  <c r="AG50" i="23"/>
  <c r="AG365" i="23"/>
  <c r="AG329" i="23"/>
  <c r="AG302" i="23"/>
  <c r="AG292" i="23"/>
  <c r="AG268" i="23"/>
  <c r="AG236" i="23"/>
  <c r="AG359" i="23"/>
  <c r="AG341" i="23"/>
  <c r="AG280" i="23"/>
  <c r="AG252" i="23"/>
  <c r="AG220" i="23"/>
  <c r="AG335" i="23"/>
  <c r="AG296" i="23"/>
  <c r="AG244" i="23"/>
  <c r="AG212" i="23"/>
  <c r="U189" i="23"/>
  <c r="U132" i="23"/>
  <c r="U109" i="23"/>
  <c r="AG349" i="23"/>
  <c r="AG206" i="23"/>
  <c r="AG204" i="23"/>
  <c r="AG202" i="23"/>
  <c r="AG200" i="23"/>
  <c r="AG198" i="23"/>
  <c r="AG196" i="23"/>
  <c r="AG194" i="23"/>
  <c r="AG192" i="23"/>
  <c r="AG190" i="23"/>
  <c r="AG188" i="23"/>
  <c r="AG186" i="23"/>
  <c r="AG184" i="23"/>
  <c r="AG182" i="23"/>
  <c r="AG180" i="23"/>
  <c r="AG178" i="23"/>
  <c r="AG176" i="23"/>
  <c r="AG174" i="23"/>
  <c r="AG172" i="23"/>
  <c r="AG170" i="23"/>
  <c r="AG168" i="23"/>
  <c r="AG166" i="23"/>
  <c r="AG164" i="23"/>
  <c r="AG162" i="23"/>
  <c r="AG160" i="23"/>
  <c r="AG159" i="23"/>
  <c r="AG156" i="23"/>
  <c r="AG154" i="23"/>
  <c r="AG276" i="23"/>
  <c r="U205" i="23"/>
  <c r="U173" i="23"/>
  <c r="AG325" i="23"/>
  <c r="AG286" i="23"/>
  <c r="AG260" i="23"/>
  <c r="AG224" i="23"/>
  <c r="AG207" i="23"/>
  <c r="AG205" i="23"/>
  <c r="AG203" i="23"/>
  <c r="AG201" i="23"/>
  <c r="AG199" i="23"/>
  <c r="AG197" i="23"/>
  <c r="AG195" i="23"/>
  <c r="AG193" i="23"/>
  <c r="AG191" i="23"/>
  <c r="AG189" i="23"/>
  <c r="AG187" i="23"/>
  <c r="AG185" i="23"/>
  <c r="AG183" i="23"/>
  <c r="AG181" i="23"/>
  <c r="AG179" i="23"/>
  <c r="AG177" i="23"/>
  <c r="AG175" i="23"/>
  <c r="AG173" i="23"/>
  <c r="AG171" i="23"/>
  <c r="AG169" i="23"/>
  <c r="AG167" i="23"/>
  <c r="AG165" i="23"/>
  <c r="AG163" i="23"/>
  <c r="AG161" i="23"/>
  <c r="AG158" i="23"/>
  <c r="AG157" i="23"/>
  <c r="AG152" i="23"/>
  <c r="AG150" i="23"/>
  <c r="AG148" i="23"/>
  <c r="AG146" i="23"/>
  <c r="AG144" i="23"/>
  <c r="AG142" i="23"/>
  <c r="AG140" i="23"/>
  <c r="AG138" i="23"/>
  <c r="AG137" i="23"/>
  <c r="AG135" i="23"/>
  <c r="AG133" i="23"/>
  <c r="AG131" i="23"/>
  <c r="AG129" i="23"/>
  <c r="AG127" i="23"/>
  <c r="AG125" i="23"/>
  <c r="AG123" i="23"/>
  <c r="AG121" i="23"/>
  <c r="AG119" i="23"/>
  <c r="AG117" i="23"/>
  <c r="AG114" i="23"/>
  <c r="AG112" i="23"/>
  <c r="AG110" i="23"/>
  <c r="AG108" i="23"/>
  <c r="AG106" i="23"/>
  <c r="AG104" i="23"/>
  <c r="AG102" i="23"/>
  <c r="AG100" i="23"/>
  <c r="AG98" i="23"/>
  <c r="AG96" i="23"/>
  <c r="AG94" i="23"/>
  <c r="AG92" i="23"/>
  <c r="AG90" i="23"/>
  <c r="AG88" i="23"/>
  <c r="AG86" i="23"/>
  <c r="AG84" i="23"/>
  <c r="AG82" i="23"/>
  <c r="AG80" i="23"/>
  <c r="AG78" i="23"/>
  <c r="AG76" i="23"/>
  <c r="AG74" i="23"/>
  <c r="U197" i="23"/>
  <c r="U187" i="23"/>
  <c r="U177" i="23"/>
  <c r="U145" i="23"/>
  <c r="U113" i="23"/>
  <c r="U63" i="23"/>
  <c r="U36" i="23"/>
  <c r="AG153" i="23"/>
  <c r="AG151" i="23"/>
  <c r="AG149" i="23"/>
  <c r="AG147" i="23"/>
  <c r="AG145" i="23"/>
  <c r="AG143" i="23"/>
  <c r="AG141" i="23"/>
  <c r="AG139" i="23"/>
  <c r="AG136" i="23"/>
  <c r="AG134" i="23"/>
  <c r="AG132" i="23"/>
  <c r="AG130" i="23"/>
  <c r="AG128" i="23"/>
  <c r="AG126" i="23"/>
  <c r="AG124" i="23"/>
  <c r="AG122" i="23"/>
  <c r="AG120" i="23"/>
  <c r="AG118" i="23"/>
  <c r="AG116" i="23"/>
  <c r="AG115" i="23"/>
  <c r="AG113" i="23"/>
  <c r="AG111" i="23"/>
  <c r="AG109" i="23"/>
  <c r="AG107" i="23"/>
  <c r="AG105" i="23"/>
  <c r="AG103" i="23"/>
  <c r="AG101" i="23"/>
  <c r="AG99" i="23"/>
  <c r="AG97" i="23"/>
  <c r="AG95" i="23"/>
  <c r="AG93" i="23"/>
  <c r="AG91" i="23"/>
  <c r="AG89" i="23"/>
  <c r="AG87" i="23"/>
  <c r="AG85" i="23"/>
  <c r="AG83" i="23"/>
  <c r="AG81" i="23"/>
  <c r="AG79" i="23"/>
  <c r="AG77" i="23"/>
  <c r="AG75" i="23"/>
  <c r="AG73" i="23"/>
  <c r="AG63" i="23"/>
  <c r="AG61" i="23"/>
  <c r="AG59" i="23"/>
  <c r="AG57" i="23"/>
  <c r="AG55" i="23"/>
  <c r="AG53" i="23"/>
  <c r="AG51" i="23"/>
  <c r="AG49" i="23"/>
  <c r="AG48" i="23"/>
  <c r="AG46" i="23"/>
  <c r="AG44" i="23"/>
  <c r="AG42" i="23"/>
  <c r="AG40" i="23"/>
  <c r="AG38" i="23"/>
  <c r="AG36" i="23"/>
  <c r="AG34" i="23"/>
  <c r="AG32" i="23"/>
  <c r="AG30" i="23"/>
  <c r="AG28" i="23"/>
  <c r="AG23" i="23"/>
  <c r="AG21" i="23"/>
  <c r="AG19" i="23"/>
  <c r="AG17" i="23"/>
  <c r="AG15" i="23"/>
  <c r="AG13" i="23"/>
  <c r="AG11" i="23"/>
  <c r="AG8" i="23"/>
  <c r="AG6" i="23"/>
  <c r="AG5" i="23"/>
  <c r="AG155" i="23"/>
  <c r="U165" i="23"/>
  <c r="U151" i="23"/>
  <c r="U130" i="23"/>
  <c r="U124" i="23"/>
  <c r="U95" i="23"/>
  <c r="U77" i="23"/>
  <c r="U19" i="23"/>
  <c r="I21" i="23"/>
  <c r="I17" i="23"/>
  <c r="M161" i="23"/>
  <c r="M163" i="23"/>
  <c r="M171" i="23"/>
  <c r="M179" i="23"/>
  <c r="M187" i="23"/>
  <c r="M195" i="23"/>
  <c r="M203" i="23"/>
  <c r="M216" i="23"/>
  <c r="M219" i="23"/>
  <c r="M226" i="23"/>
  <c r="M229" i="23"/>
  <c r="M233" i="23"/>
  <c r="M237" i="23"/>
  <c r="M241" i="23"/>
  <c r="M245" i="23"/>
  <c r="M249" i="23"/>
  <c r="M253" i="23"/>
  <c r="M257" i="23"/>
  <c r="M261" i="23"/>
  <c r="M265" i="23"/>
  <c r="M269" i="23"/>
  <c r="M273" i="23"/>
  <c r="M277" i="23"/>
  <c r="M281" i="23"/>
  <c r="M285" i="23"/>
  <c r="M289" i="23"/>
  <c r="M293" i="23"/>
  <c r="M297" i="23"/>
  <c r="M301" i="23"/>
  <c r="M322" i="23"/>
  <c r="M326" i="23"/>
  <c r="M330" i="23"/>
  <c r="M334" i="23"/>
  <c r="M338" i="23"/>
  <c r="M342" i="23"/>
  <c r="M346" i="23"/>
  <c r="M350" i="23"/>
  <c r="M354" i="23"/>
  <c r="M358" i="23"/>
  <c r="M362" i="23"/>
  <c r="M366" i="23"/>
  <c r="U5" i="23"/>
  <c r="U7" i="23"/>
  <c r="U15" i="23"/>
  <c r="U28" i="23"/>
  <c r="U39" i="23"/>
  <c r="U42" i="23"/>
  <c r="U54" i="23"/>
  <c r="U57" i="23"/>
  <c r="U64" i="23"/>
  <c r="U75" i="23"/>
  <c r="U87" i="23"/>
  <c r="U91" i="23"/>
  <c r="U100" i="23"/>
  <c r="U103" i="23"/>
  <c r="U122" i="23"/>
  <c r="U133" i="23"/>
  <c r="U136" i="23"/>
  <c r="U148" i="23"/>
  <c r="U157" i="23"/>
  <c r="U161" i="23"/>
  <c r="U180" i="23"/>
  <c r="U183" i="23"/>
  <c r="AG10" i="23"/>
  <c r="AG18" i="23"/>
  <c r="AG29" i="23"/>
  <c r="AG37" i="23"/>
  <c r="AG45" i="23"/>
  <c r="AG56" i="23"/>
  <c r="AG64" i="23"/>
  <c r="AG72" i="23"/>
  <c r="M174" i="23"/>
  <c r="M177" i="23"/>
  <c r="M182" i="23"/>
  <c r="M185" i="23"/>
  <c r="M190" i="23"/>
  <c r="M193" i="23"/>
  <c r="M198" i="23"/>
  <c r="M201" i="23"/>
  <c r="M206" i="23"/>
  <c r="M210" i="23"/>
  <c r="M213" i="23"/>
  <c r="M217" i="23"/>
  <c r="M220" i="23"/>
  <c r="M223" i="23"/>
  <c r="M230" i="23"/>
  <c r="M234" i="23"/>
  <c r="M238" i="23"/>
  <c r="M242" i="23"/>
  <c r="M246" i="23"/>
  <c r="M250" i="23"/>
  <c r="M254" i="23"/>
  <c r="M258" i="23"/>
  <c r="M262" i="23"/>
  <c r="M266" i="23"/>
  <c r="M270" i="23"/>
  <c r="M274" i="23"/>
  <c r="M278" i="23"/>
  <c r="M282" i="23"/>
  <c r="M286" i="23"/>
  <c r="M290" i="23"/>
  <c r="M294" i="23"/>
  <c r="M298" i="23"/>
  <c r="M302" i="23"/>
  <c r="M323" i="23"/>
  <c r="M327" i="23"/>
  <c r="U8" i="23"/>
  <c r="U12" i="23"/>
  <c r="U43" i="23"/>
  <c r="U46" i="23"/>
  <c r="U51" i="23"/>
  <c r="U61" i="23"/>
  <c r="U73" i="23"/>
  <c r="U80" i="23"/>
  <c r="U85" i="23"/>
  <c r="U107" i="23"/>
  <c r="U111" i="23"/>
  <c r="U116" i="23"/>
  <c r="U120" i="23"/>
  <c r="U155" i="23"/>
  <c r="U192" i="23"/>
  <c r="U195" i="23"/>
  <c r="U209" i="23"/>
  <c r="U213" i="23"/>
  <c r="U217" i="23"/>
  <c r="U221" i="23"/>
  <c r="U225" i="23"/>
  <c r="U229" i="23"/>
  <c r="U233" i="23"/>
  <c r="U237" i="23"/>
  <c r="U241" i="23"/>
  <c r="U245" i="23"/>
  <c r="U249" i="23"/>
  <c r="U253" i="23"/>
  <c r="U257" i="23"/>
  <c r="U261" i="23"/>
  <c r="U265" i="23"/>
  <c r="U269" i="23"/>
  <c r="U273" i="23"/>
  <c r="U277" i="23"/>
  <c r="U281" i="23"/>
  <c r="U285" i="23"/>
  <c r="U289" i="23"/>
  <c r="U293" i="23"/>
  <c r="U297" i="23"/>
  <c r="U301" i="23"/>
  <c r="U322" i="23"/>
  <c r="U326" i="23"/>
  <c r="U330" i="23"/>
  <c r="U334" i="23"/>
  <c r="U338" i="23"/>
  <c r="U342" i="23"/>
  <c r="U346" i="23"/>
  <c r="U350" i="23"/>
  <c r="AG7" i="23"/>
  <c r="AG16" i="23"/>
  <c r="AG24" i="23"/>
  <c r="AG27" i="23"/>
  <c r="AG35" i="23"/>
  <c r="AG43" i="23"/>
  <c r="AG54" i="23"/>
  <c r="AG62" i="23"/>
  <c r="M209" i="23"/>
  <c r="M212" i="23"/>
  <c r="M222" i="23"/>
  <c r="M225" i="23"/>
  <c r="M228" i="23"/>
  <c r="M232" i="23"/>
  <c r="M236" i="23"/>
  <c r="M240" i="23"/>
  <c r="M244" i="23"/>
  <c r="M248" i="23"/>
  <c r="M252" i="23"/>
  <c r="M256" i="23"/>
  <c r="M260" i="23"/>
  <c r="M264" i="23"/>
  <c r="M268" i="23"/>
  <c r="M272" i="23"/>
  <c r="M276" i="23"/>
  <c r="M280" i="23"/>
  <c r="M284" i="23"/>
  <c r="M288" i="23"/>
  <c r="M292" i="23"/>
  <c r="M296" i="23"/>
  <c r="M300" i="23"/>
  <c r="M321" i="23"/>
  <c r="M325" i="23"/>
  <c r="M329" i="23"/>
  <c r="M333" i="23"/>
  <c r="M337" i="23"/>
  <c r="M341" i="23"/>
  <c r="M345" i="23"/>
  <c r="M349" i="23"/>
  <c r="M353" i="23"/>
  <c r="M357" i="23"/>
  <c r="M361" i="23"/>
  <c r="M365" i="23"/>
  <c r="M369" i="23"/>
  <c r="U11" i="23"/>
  <c r="U14" i="23"/>
  <c r="U29" i="23"/>
  <c r="U38" i="23"/>
  <c r="U47" i="23"/>
  <c r="U56" i="23"/>
  <c r="U62" i="23"/>
  <c r="U72" i="23"/>
  <c r="U90" i="23"/>
  <c r="U102" i="23"/>
  <c r="U108" i="23"/>
  <c r="U112" i="23"/>
  <c r="U115" i="23"/>
  <c r="U119" i="23"/>
  <c r="U134" i="23"/>
  <c r="U141" i="23"/>
  <c r="U169" i="23"/>
  <c r="U176" i="23"/>
  <c r="U179" i="23"/>
  <c r="U196" i="23"/>
  <c r="U199" i="23"/>
  <c r="U206" i="23"/>
  <c r="U354" i="23"/>
  <c r="U358" i="23"/>
  <c r="U362" i="23"/>
  <c r="U366" i="23"/>
  <c r="M331" i="23"/>
  <c r="M335" i="23"/>
  <c r="M339" i="23"/>
  <c r="M343" i="23"/>
  <c r="M347" i="23"/>
  <c r="M351" i="23"/>
  <c r="M355" i="23"/>
  <c r="M359" i="23"/>
  <c r="M363" i="23"/>
  <c r="M367" i="23"/>
  <c r="U6" i="23"/>
  <c r="U18" i="23"/>
  <c r="U21" i="23"/>
  <c r="U31" i="23"/>
  <c r="U45" i="23"/>
  <c r="U49" i="23"/>
  <c r="U58" i="23"/>
  <c r="U76" i="23"/>
  <c r="U79" i="23"/>
  <c r="U88" i="23"/>
  <c r="U94" i="23"/>
  <c r="U97" i="23"/>
  <c r="U110" i="23"/>
  <c r="U117" i="23"/>
  <c r="U123" i="23"/>
  <c r="U126" i="23"/>
  <c r="U139" i="23"/>
  <c r="U150" i="23"/>
  <c r="U153" i="23"/>
  <c r="U164" i="23"/>
  <c r="U167" i="23"/>
  <c r="U174" i="23"/>
  <c r="U201" i="23"/>
  <c r="AG221" i="23"/>
  <c r="AG228" i="23"/>
  <c r="AG257" i="23"/>
  <c r="AG264" i="23"/>
  <c r="AG322" i="23"/>
  <c r="AG344" i="23"/>
  <c r="AG348" i="23"/>
  <c r="AG351" i="23"/>
  <c r="U168" i="23"/>
  <c r="U182" i="23"/>
  <c r="U188" i="23"/>
  <c r="U191" i="23"/>
  <c r="U200" i="23"/>
  <c r="U210" i="23"/>
  <c r="U214" i="23"/>
  <c r="U218" i="23"/>
  <c r="U222" i="23"/>
  <c r="U226" i="23"/>
  <c r="U230" i="23"/>
  <c r="U234" i="23"/>
  <c r="U238" i="23"/>
  <c r="U242" i="23"/>
  <c r="U246" i="23"/>
  <c r="U250" i="23"/>
  <c r="U254" i="23"/>
  <c r="U258" i="23"/>
  <c r="U262" i="23"/>
  <c r="U266" i="23"/>
  <c r="U270" i="23"/>
  <c r="U274" i="23"/>
  <c r="U278" i="23"/>
  <c r="U282" i="23"/>
  <c r="U286" i="23"/>
  <c r="U290" i="23"/>
  <c r="U294" i="23"/>
  <c r="U298" i="23"/>
  <c r="U302" i="23"/>
  <c r="U323" i="23"/>
  <c r="AG211" i="23"/>
  <c r="AG214" i="23"/>
  <c r="AG218" i="23"/>
  <c r="AG233" i="23"/>
  <c r="AG243" i="23"/>
  <c r="AG246" i="23"/>
  <c r="AG273" i="23"/>
  <c r="AG295" i="23"/>
  <c r="AG298" i="23"/>
  <c r="AG334" i="23"/>
  <c r="AG337" i="23"/>
  <c r="AG368" i="23"/>
  <c r="AG208" i="23"/>
  <c r="AG259" i="23"/>
  <c r="AG262" i="23"/>
  <c r="AG285" i="23"/>
  <c r="AG288" i="23"/>
  <c r="AG324" i="23"/>
  <c r="AG327" i="23"/>
  <c r="AG346" i="23"/>
  <c r="AG353" i="23"/>
  <c r="AG357" i="23"/>
  <c r="M364" i="23"/>
  <c r="M368" i="23"/>
  <c r="U16" i="23"/>
  <c r="U33" i="23"/>
  <c r="U41" i="23"/>
  <c r="U52" i="23"/>
  <c r="U60" i="23"/>
  <c r="U74" i="23"/>
  <c r="U82" i="23"/>
  <c r="U84" i="23"/>
  <c r="U92" i="23"/>
  <c r="U104" i="23"/>
  <c r="U118" i="23"/>
  <c r="U127" i="23"/>
  <c r="U138" i="23"/>
  <c r="U144" i="23"/>
  <c r="U147" i="23"/>
  <c r="U156" i="23"/>
  <c r="U162" i="23"/>
  <c r="U166" i="23"/>
  <c r="U172" i="23"/>
  <c r="U175" i="23"/>
  <c r="U184" i="23"/>
  <c r="U198" i="23"/>
  <c r="U204" i="23"/>
  <c r="U207" i="23"/>
  <c r="AG209" i="23"/>
  <c r="AG216" i="23"/>
  <c r="AG231" i="23"/>
  <c r="AG241" i="23"/>
  <c r="AG248" i="23"/>
  <c r="AG275" i="23"/>
  <c r="AG278" i="23"/>
  <c r="AG300" i="23"/>
  <c r="AG366" i="23"/>
  <c r="U327" i="23"/>
  <c r="U331" i="23"/>
  <c r="U335" i="23"/>
  <c r="U339" i="23"/>
  <c r="U343" i="23"/>
  <c r="U347" i="23"/>
  <c r="U351" i="23"/>
  <c r="U355" i="23"/>
  <c r="U359" i="23"/>
  <c r="U363" i="23"/>
  <c r="U367" i="23"/>
  <c r="AG217" i="23"/>
  <c r="AG227" i="23"/>
  <c r="AG230" i="23"/>
  <c r="AG235" i="23"/>
  <c r="AG238" i="23"/>
  <c r="AG249" i="23"/>
  <c r="AG256" i="23"/>
  <c r="AG267" i="23"/>
  <c r="AG270" i="23"/>
  <c r="AG284" i="23"/>
  <c r="AG291" i="23"/>
  <c r="AG294" i="23"/>
  <c r="AG301" i="23"/>
  <c r="AG321" i="23"/>
  <c r="AG328" i="23"/>
  <c r="AG331" i="23"/>
  <c r="AG338" i="23"/>
  <c r="AG363" i="23"/>
  <c r="U98" i="23"/>
  <c r="U106" i="23"/>
  <c r="U114" i="23"/>
  <c r="U121" i="23"/>
  <c r="U129" i="23"/>
  <c r="U137" i="23"/>
  <c r="U142" i="23"/>
  <c r="U152" i="23"/>
  <c r="U159" i="23"/>
  <c r="U160" i="23"/>
  <c r="U170" i="23"/>
  <c r="U178" i="23"/>
  <c r="U186" i="23"/>
  <c r="U194" i="23"/>
  <c r="U202" i="23"/>
  <c r="U208" i="23"/>
  <c r="U212" i="23"/>
  <c r="U216" i="23"/>
  <c r="U220" i="23"/>
  <c r="U224" i="23"/>
  <c r="U228" i="23"/>
  <c r="U232" i="23"/>
  <c r="U236" i="23"/>
  <c r="U240" i="23"/>
  <c r="U244" i="23"/>
  <c r="U248" i="23"/>
  <c r="U252" i="23"/>
  <c r="U256" i="23"/>
  <c r="U260" i="23"/>
  <c r="U264" i="23"/>
  <c r="U268" i="23"/>
  <c r="U272" i="23"/>
  <c r="U276" i="23"/>
  <c r="U280" i="23"/>
  <c r="U284" i="23"/>
  <c r="U288" i="23"/>
  <c r="U292" i="23"/>
  <c r="U296" i="23"/>
  <c r="U300" i="23"/>
  <c r="U321" i="23"/>
  <c r="U325" i="23"/>
  <c r="U329" i="23"/>
  <c r="U333" i="23"/>
  <c r="U337" i="23"/>
  <c r="U341" i="23"/>
  <c r="U345" i="23"/>
  <c r="U349" i="23"/>
  <c r="U353" i="23"/>
  <c r="U357" i="23"/>
  <c r="U361" i="23"/>
  <c r="U365" i="23"/>
  <c r="U369" i="23"/>
  <c r="AG215" i="23"/>
  <c r="AG219" i="23"/>
  <c r="AG222" i="23"/>
  <c r="AG225" i="23"/>
  <c r="AG232" i="23"/>
  <c r="AG240" i="23"/>
  <c r="AG251" i="23"/>
  <c r="AG254" i="23"/>
  <c r="AG265" i="23"/>
  <c r="AG272" i="23"/>
  <c r="AG279" i="23"/>
  <c r="AG282" i="23"/>
  <c r="AG289" i="23"/>
  <c r="AG333" i="23"/>
  <c r="AG340" i="23"/>
  <c r="AG343" i="23"/>
  <c r="AG210" i="23"/>
  <c r="AG213" i="23"/>
  <c r="AG223" i="23"/>
  <c r="AG226" i="23"/>
  <c r="AG229" i="23"/>
  <c r="AG234" i="23"/>
  <c r="AG237" i="23"/>
  <c r="AG247" i="23"/>
  <c r="AG250" i="23"/>
  <c r="AG253" i="23"/>
  <c r="AG263" i="23"/>
  <c r="AG266" i="23"/>
  <c r="AG269" i="23"/>
  <c r="AG281" i="23"/>
  <c r="AG287" i="23"/>
  <c r="AG290" i="23"/>
  <c r="AG293" i="23"/>
  <c r="AG299" i="23"/>
  <c r="AG330" i="23"/>
  <c r="AG336" i="23"/>
  <c r="AG339" i="23"/>
  <c r="AG342" i="23"/>
  <c r="AG352" i="23"/>
  <c r="AG356" i="23"/>
  <c r="AG362" i="23"/>
  <c r="AG369" i="23"/>
  <c r="AG239" i="23"/>
  <c r="AG242" i="23"/>
  <c r="AG245" i="23"/>
  <c r="AG255" i="23"/>
  <c r="AG258" i="23"/>
  <c r="AG261" i="23"/>
  <c r="AG271" i="23"/>
  <c r="AG274" i="23"/>
  <c r="AG277" i="23"/>
  <c r="AG283" i="23"/>
  <c r="AG297" i="23"/>
  <c r="AG303" i="23"/>
  <c r="AG323" i="23"/>
  <c r="AG326" i="23"/>
  <c r="AG332" i="23"/>
  <c r="AG347" i="23"/>
  <c r="AG350" i="23"/>
  <c r="AG354" i="23"/>
  <c r="AG360" i="23"/>
  <c r="AG364" i="23"/>
  <c r="AG367" i="23"/>
  <c r="AG345" i="23"/>
  <c r="AG355" i="23"/>
  <c r="AG358" i="23"/>
  <c r="AG361" i="23"/>
  <c r="Q18" i="23"/>
  <c r="Q42" i="23"/>
  <c r="I8" i="23"/>
  <c r="Q84" i="23"/>
  <c r="Q22" i="23"/>
  <c r="Q10" i="23"/>
  <c r="Q46" i="23"/>
  <c r="Q34" i="23"/>
  <c r="I5" i="23"/>
  <c r="Q29" i="23"/>
  <c r="I7" i="23"/>
  <c r="Q30" i="23"/>
  <c r="Q85" i="23"/>
  <c r="BA10" i="23"/>
  <c r="BA84" i="23"/>
  <c r="BI4" i="23"/>
  <c r="BI83" i="23"/>
  <c r="BI87" i="23"/>
  <c r="I27" i="23"/>
  <c r="I23" i="23"/>
  <c r="BA4" i="23"/>
  <c r="BA6" i="23"/>
  <c r="BA30" i="23"/>
  <c r="BA85" i="23"/>
  <c r="BI29" i="23"/>
  <c r="BI84" i="23"/>
  <c r="I22" i="23"/>
  <c r="I18" i="23"/>
  <c r="I14" i="23"/>
  <c r="Q27" i="23"/>
  <c r="Q23" i="23"/>
  <c r="Q19" i="23"/>
  <c r="Q15" i="23"/>
  <c r="Q11" i="23"/>
  <c r="Q6" i="23"/>
  <c r="Q47" i="23"/>
  <c r="Q43" i="23"/>
  <c r="Q39" i="23"/>
  <c r="Q35" i="23"/>
  <c r="Q31" i="23"/>
  <c r="Q165" i="23"/>
  <c r="Q187" i="23"/>
  <c r="BA175" i="23"/>
  <c r="BA189" i="23"/>
  <c r="BI225" i="23"/>
  <c r="Q279" i="23"/>
  <c r="BI289" i="23"/>
  <c r="BA295" i="23"/>
  <c r="BI358" i="23"/>
  <c r="Q295" i="23"/>
  <c r="BI346" i="23"/>
  <c r="BA354" i="23"/>
  <c r="Q301" i="23"/>
  <c r="BA301" i="23"/>
  <c r="BI301" i="23"/>
  <c r="BI303" i="23"/>
  <c r="BA350" i="23"/>
  <c r="I164" i="23"/>
  <c r="I176" i="23"/>
  <c r="I184" i="23"/>
  <c r="I196" i="23"/>
  <c r="I211" i="23"/>
  <c r="I223" i="23"/>
  <c r="I237" i="23"/>
  <c r="I249" i="23"/>
  <c r="I259" i="23"/>
  <c r="I267" i="23"/>
  <c r="I279" i="23"/>
  <c r="I291" i="23"/>
  <c r="I299" i="23"/>
  <c r="I328" i="23"/>
  <c r="I334" i="23"/>
  <c r="I346" i="23"/>
  <c r="I358" i="23"/>
  <c r="I366" i="23"/>
  <c r="I243" i="23"/>
  <c r="I340" i="23"/>
  <c r="I348" i="23"/>
  <c r="I360" i="23"/>
  <c r="I168" i="23"/>
  <c r="I180" i="23"/>
  <c r="I192" i="23"/>
  <c r="I200" i="23"/>
  <c r="I209" i="23"/>
  <c r="I219" i="23"/>
  <c r="I227" i="23"/>
  <c r="I245" i="23"/>
  <c r="I251" i="23"/>
  <c r="I263" i="23"/>
  <c r="I275" i="23"/>
  <c r="I283" i="23"/>
  <c r="I295" i="23"/>
  <c r="I324" i="23"/>
  <c r="I331" i="23"/>
  <c r="I342" i="23"/>
  <c r="I350" i="23"/>
  <c r="I362" i="23"/>
  <c r="I160" i="23"/>
  <c r="I170" i="23"/>
  <c r="I182" i="23"/>
  <c r="I194" i="23"/>
  <c r="I202" i="23"/>
  <c r="I210" i="23"/>
  <c r="I221" i="23"/>
  <c r="I229" i="23"/>
  <c r="I235" i="23"/>
  <c r="I247" i="23"/>
  <c r="I253" i="23"/>
  <c r="I265" i="23"/>
  <c r="I277" i="23"/>
  <c r="I285" i="23"/>
  <c r="I297" i="23"/>
  <c r="I326" i="23"/>
  <c r="I332" i="23"/>
  <c r="I344" i="23"/>
  <c r="I356" i="23"/>
  <c r="I364" i="23"/>
  <c r="I13" i="23"/>
  <c r="Q14" i="23"/>
  <c r="Q38" i="23"/>
  <c r="BA26" i="23"/>
  <c r="BA22" i="23"/>
  <c r="BA18" i="23"/>
  <c r="BA14" i="23"/>
  <c r="BA45" i="23"/>
  <c r="BA41" i="23"/>
  <c r="BA37" i="23"/>
  <c r="BA33" i="23"/>
  <c r="BI27" i="23"/>
  <c r="BI23" i="23"/>
  <c r="BI19" i="23"/>
  <c r="BI15" i="23"/>
  <c r="BI11" i="23"/>
  <c r="BI6" i="23"/>
  <c r="BI48" i="23"/>
  <c r="BI44" i="23"/>
  <c r="BI40" i="23"/>
  <c r="BI36" i="23"/>
  <c r="BI32" i="23"/>
  <c r="I19" i="23"/>
  <c r="I15" i="23"/>
  <c r="I11" i="23"/>
  <c r="Q28" i="23"/>
  <c r="Q24" i="23"/>
  <c r="Q20" i="23"/>
  <c r="Q16" i="23"/>
  <c r="Q12" i="23"/>
  <c r="Q7" i="23"/>
  <c r="Q48" i="23"/>
  <c r="Q44" i="23"/>
  <c r="Q40" i="23"/>
  <c r="Q36" i="23"/>
  <c r="Q32" i="23"/>
  <c r="BA28" i="23"/>
  <c r="BA24" i="23"/>
  <c r="BA20" i="23"/>
  <c r="BA16" i="23"/>
  <c r="BA12" i="23"/>
  <c r="BA47" i="23"/>
  <c r="BA43" i="23"/>
  <c r="BA39" i="23"/>
  <c r="BA35" i="23"/>
  <c r="BA31" i="23"/>
  <c r="BI25" i="23"/>
  <c r="BI21" i="23"/>
  <c r="BI17" i="23"/>
  <c r="BI13" i="23"/>
  <c r="BI8" i="23"/>
  <c r="BI5" i="23"/>
  <c r="BI46" i="23"/>
  <c r="BI42" i="23"/>
  <c r="BI38" i="23"/>
  <c r="BI34" i="23"/>
  <c r="BA82" i="23"/>
  <c r="BI80" i="23"/>
  <c r="Q80" i="23"/>
  <c r="BA78" i="23"/>
  <c r="BI76" i="23"/>
  <c r="Q76" i="23"/>
  <c r="BA74" i="23"/>
  <c r="BI72" i="23"/>
  <c r="Q72" i="23"/>
  <c r="BI70" i="23"/>
  <c r="Q70" i="23"/>
  <c r="BA68" i="23"/>
  <c r="BI66" i="23"/>
  <c r="Q66" i="23"/>
  <c r="BA64" i="23"/>
  <c r="BI62" i="23"/>
  <c r="Q62" i="23"/>
  <c r="BA60" i="23"/>
  <c r="BI58" i="23"/>
  <c r="Q58" i="23"/>
  <c r="BA56" i="23"/>
  <c r="BI54" i="23"/>
  <c r="Q54" i="23"/>
  <c r="BA52" i="23"/>
  <c r="BI50" i="23"/>
  <c r="Q50" i="23"/>
  <c r="I86" i="23"/>
  <c r="I80" i="23"/>
  <c r="I76" i="23"/>
  <c r="I72" i="23"/>
  <c r="I62" i="23"/>
  <c r="I58" i="23"/>
  <c r="I54" i="23"/>
  <c r="I50" i="23"/>
  <c r="I47" i="23"/>
  <c r="I43" i="23"/>
  <c r="I39" i="23"/>
  <c r="I35" i="23"/>
  <c r="I31" i="23"/>
  <c r="I146" i="23"/>
  <c r="I142" i="23"/>
  <c r="I138" i="23"/>
  <c r="I137" i="23"/>
  <c r="I133" i="23"/>
  <c r="I129" i="23"/>
  <c r="I125" i="23"/>
  <c r="I121" i="23"/>
  <c r="I117" i="23"/>
  <c r="I114" i="23"/>
  <c r="I110" i="23"/>
  <c r="I106" i="23"/>
  <c r="I102" i="23"/>
  <c r="I98" i="23"/>
  <c r="I94" i="23"/>
  <c r="I90" i="23"/>
  <c r="BA148" i="23"/>
  <c r="BA27" i="23"/>
  <c r="BA23" i="23"/>
  <c r="BA19" i="23"/>
  <c r="BA15" i="23"/>
  <c r="BA11" i="23"/>
  <c r="BA46" i="23"/>
  <c r="BA42" i="23"/>
  <c r="BA38" i="23"/>
  <c r="BA34" i="23"/>
  <c r="BI28" i="23"/>
  <c r="BI24" i="23"/>
  <c r="BI20" i="23"/>
  <c r="BI16" i="23"/>
  <c r="BI12" i="23"/>
  <c r="BI7" i="23"/>
  <c r="BI45" i="23"/>
  <c r="BI41" i="23"/>
  <c r="BI37" i="23"/>
  <c r="BI33" i="23"/>
  <c r="BI81" i="23"/>
  <c r="Q81" i="23"/>
  <c r="BA79" i="23"/>
  <c r="BI77" i="23"/>
  <c r="Q77" i="23"/>
  <c r="BA75" i="23"/>
  <c r="BI73" i="23"/>
  <c r="Q73" i="23"/>
  <c r="BI71" i="23"/>
  <c r="Q71" i="23"/>
  <c r="BA69" i="23"/>
  <c r="BI67" i="23"/>
  <c r="Q67" i="23"/>
  <c r="BA65" i="23"/>
  <c r="BI63" i="23"/>
  <c r="Q63" i="23"/>
  <c r="BA61" i="23"/>
  <c r="BI59" i="23"/>
  <c r="Q59" i="23"/>
  <c r="BA57" i="23"/>
  <c r="BI55" i="23"/>
  <c r="Q55" i="23"/>
  <c r="BA53" i="23"/>
  <c r="BI51" i="23"/>
  <c r="Q51" i="23"/>
  <c r="I85" i="23"/>
  <c r="I79" i="23"/>
  <c r="I75" i="23"/>
  <c r="I61" i="23"/>
  <c r="I57" i="23"/>
  <c r="I53" i="23"/>
  <c r="I49" i="23"/>
  <c r="I46" i="23"/>
  <c r="I42" i="23"/>
  <c r="I38" i="23"/>
  <c r="I34" i="23"/>
  <c r="I30" i="23"/>
  <c r="I145" i="23"/>
  <c r="I141" i="23"/>
  <c r="I136" i="23"/>
  <c r="I132" i="23"/>
  <c r="I128" i="23"/>
  <c r="I124" i="23"/>
  <c r="I120" i="23"/>
  <c r="I116" i="23"/>
  <c r="I113" i="23"/>
  <c r="I109" i="23"/>
  <c r="I105" i="23"/>
  <c r="I101" i="23"/>
  <c r="I97" i="23"/>
  <c r="I93" i="23"/>
  <c r="I89" i="23"/>
  <c r="BI82" i="23"/>
  <c r="Q82" i="23"/>
  <c r="BA80" i="23"/>
  <c r="BI78" i="23"/>
  <c r="Q78" i="23"/>
  <c r="BA76" i="23"/>
  <c r="BI74" i="23"/>
  <c r="Q74" i="23"/>
  <c r="BA72" i="23"/>
  <c r="BA70" i="23"/>
  <c r="BI68" i="23"/>
  <c r="Q68" i="23"/>
  <c r="BA66" i="23"/>
  <c r="BI64" i="23"/>
  <c r="Q64" i="23"/>
  <c r="BA62" i="23"/>
  <c r="BI60" i="23"/>
  <c r="Q60" i="23"/>
  <c r="BA58" i="23"/>
  <c r="BI56" i="23"/>
  <c r="Q56" i="23"/>
  <c r="BA54" i="23"/>
  <c r="BI52" i="23"/>
  <c r="Q52" i="23"/>
  <c r="BA50" i="23"/>
  <c r="I84" i="23"/>
  <c r="I82" i="23"/>
  <c r="BA29" i="23"/>
  <c r="BA8" i="23"/>
  <c r="BA83" i="23"/>
  <c r="BA87" i="23"/>
  <c r="BI49" i="23"/>
  <c r="BI86" i="23"/>
  <c r="I28" i="23"/>
  <c r="I24" i="23"/>
  <c r="I20" i="23"/>
  <c r="I16" i="23"/>
  <c r="I12" i="23"/>
  <c r="Q21" i="23"/>
  <c r="Q17" i="23"/>
  <c r="Q13" i="23"/>
  <c r="Q8" i="23"/>
  <c r="Q45" i="23"/>
  <c r="Q41" i="23"/>
  <c r="Q37" i="23"/>
  <c r="Q33" i="23"/>
  <c r="BA25" i="23"/>
  <c r="BA21" i="23"/>
  <c r="BA17" i="23"/>
  <c r="BA13" i="23"/>
  <c r="BA48" i="23"/>
  <c r="BA44" i="23"/>
  <c r="BA40" i="23"/>
  <c r="BA36" i="23"/>
  <c r="BA32" i="23"/>
  <c r="BI26" i="23"/>
  <c r="BI22" i="23"/>
  <c r="BI18" i="23"/>
  <c r="BI14" i="23"/>
  <c r="BI10" i="23"/>
  <c r="BI47" i="23"/>
  <c r="BI43" i="23"/>
  <c r="BI39" i="23"/>
  <c r="BI35" i="23"/>
  <c r="BI31" i="23"/>
  <c r="BA81" i="23"/>
  <c r="BI79" i="23"/>
  <c r="Q79" i="23"/>
  <c r="BA77" i="23"/>
  <c r="BI75" i="23"/>
  <c r="Q75" i="23"/>
  <c r="BA73" i="23"/>
  <c r="BA71" i="23"/>
  <c r="BI69" i="23"/>
  <c r="Q69" i="23"/>
  <c r="BA67" i="23"/>
  <c r="BI65" i="23"/>
  <c r="Q65" i="23"/>
  <c r="BA63" i="23"/>
  <c r="BI146" i="23"/>
  <c r="Q146" i="23"/>
  <c r="BA144" i="23"/>
  <c r="BI142" i="23"/>
  <c r="Q142" i="23"/>
  <c r="BA140" i="23"/>
  <c r="BI138" i="23"/>
  <c r="Q138" i="23"/>
  <c r="BI137" i="23"/>
  <c r="Q137" i="23"/>
  <c r="BA135" i="23"/>
  <c r="BI133" i="23"/>
  <c r="Q133" i="23"/>
  <c r="BA131" i="23"/>
  <c r="BI129" i="23"/>
  <c r="Q129" i="23"/>
  <c r="BA127" i="23"/>
  <c r="BI125" i="23"/>
  <c r="Q125" i="23"/>
  <c r="BA123" i="23"/>
  <c r="BI121" i="23"/>
  <c r="Q121" i="23"/>
  <c r="BA119" i="23"/>
  <c r="BI117" i="23"/>
  <c r="Q117" i="23"/>
  <c r="BI114" i="23"/>
  <c r="Q114" i="23"/>
  <c r="BA112" i="23"/>
  <c r="BI110" i="23"/>
  <c r="Q110" i="23"/>
  <c r="BA108" i="23"/>
  <c r="BI106" i="23"/>
  <c r="Q106" i="23"/>
  <c r="BA104" i="23"/>
  <c r="BI102" i="23"/>
  <c r="Q102" i="23"/>
  <c r="BA100" i="23"/>
  <c r="BI98" i="23"/>
  <c r="Q98" i="23"/>
  <c r="BA96" i="23"/>
  <c r="BI94" i="23"/>
  <c r="Q94" i="23"/>
  <c r="BA92" i="23"/>
  <c r="BI90" i="23"/>
  <c r="Q90" i="23"/>
  <c r="BA88" i="23"/>
  <c r="I149" i="23"/>
  <c r="BA149" i="23"/>
  <c r="I150" i="23"/>
  <c r="BA150" i="23"/>
  <c r="I151" i="23"/>
  <c r="BA151" i="23"/>
  <c r="I152" i="23"/>
  <c r="BA152" i="23"/>
  <c r="I153" i="23"/>
  <c r="BA153" i="23"/>
  <c r="I154" i="23"/>
  <c r="BA154" i="23"/>
  <c r="I155" i="23"/>
  <c r="BA155" i="23"/>
  <c r="I330" i="23"/>
  <c r="I301" i="23"/>
  <c r="I293" i="23"/>
  <c r="I281" i="23"/>
  <c r="I269" i="23"/>
  <c r="I261" i="23"/>
  <c r="I225" i="23"/>
  <c r="I213" i="23"/>
  <c r="I198" i="23"/>
  <c r="I186" i="23"/>
  <c r="I178" i="23"/>
  <c r="I166" i="23"/>
  <c r="BI147" i="23"/>
  <c r="Q147" i="23"/>
  <c r="BA145" i="23"/>
  <c r="BI143" i="23"/>
  <c r="Q143" i="23"/>
  <c r="BA141" i="23"/>
  <c r="BI139" i="23"/>
  <c r="Q139" i="23"/>
  <c r="BA136" i="23"/>
  <c r="BI134" i="23"/>
  <c r="Q134" i="23"/>
  <c r="BA132" i="23"/>
  <c r="BI130" i="23"/>
  <c r="Q130" i="23"/>
  <c r="BA128" i="23"/>
  <c r="BI126" i="23"/>
  <c r="Q126" i="23"/>
  <c r="BA124" i="23"/>
  <c r="BI122" i="23"/>
  <c r="Q122" i="23"/>
  <c r="BA120" i="23"/>
  <c r="BI118" i="23"/>
  <c r="Q118" i="23"/>
  <c r="BA116" i="23"/>
  <c r="BI115" i="23"/>
  <c r="Q115" i="23"/>
  <c r="BA113" i="23"/>
  <c r="BI111" i="23"/>
  <c r="Q111" i="23"/>
  <c r="BA109" i="23"/>
  <c r="BI107" i="23"/>
  <c r="Q107" i="23"/>
  <c r="BA105" i="23"/>
  <c r="BI103" i="23"/>
  <c r="Q103" i="23"/>
  <c r="BA101" i="23"/>
  <c r="BI99" i="23"/>
  <c r="Q99" i="23"/>
  <c r="BA97" i="23"/>
  <c r="BI95" i="23"/>
  <c r="Q95" i="23"/>
  <c r="BA93" i="23"/>
  <c r="BI91" i="23"/>
  <c r="Q91" i="23"/>
  <c r="BA89" i="23"/>
  <c r="Q365" i="23"/>
  <c r="I74" i="23"/>
  <c r="I64" i="23"/>
  <c r="I60" i="23"/>
  <c r="I56" i="23"/>
  <c r="I52" i="23"/>
  <c r="I45" i="23"/>
  <c r="I41" i="23"/>
  <c r="I37" i="23"/>
  <c r="I33" i="23"/>
  <c r="I29" i="23"/>
  <c r="I148" i="23"/>
  <c r="I144" i="23"/>
  <c r="I140" i="23"/>
  <c r="I135" i="23"/>
  <c r="I131" i="23"/>
  <c r="I127" i="23"/>
  <c r="I123" i="23"/>
  <c r="I119" i="23"/>
  <c r="I112" i="23"/>
  <c r="I108" i="23"/>
  <c r="I104" i="23"/>
  <c r="I100" i="23"/>
  <c r="I96" i="23"/>
  <c r="I92" i="23"/>
  <c r="I88" i="23"/>
  <c r="BI148" i="23"/>
  <c r="Q148" i="23"/>
  <c r="BA146" i="23"/>
  <c r="BI144" i="23"/>
  <c r="Q144" i="23"/>
  <c r="BA142" i="23"/>
  <c r="BI140" i="23"/>
  <c r="Q140" i="23"/>
  <c r="BA138" i="23"/>
  <c r="BA137" i="23"/>
  <c r="BI135" i="23"/>
  <c r="Q135" i="23"/>
  <c r="BA133" i="23"/>
  <c r="BI131" i="23"/>
  <c r="Q131" i="23"/>
  <c r="BA129" i="23"/>
  <c r="BI127" i="23"/>
  <c r="Q127" i="23"/>
  <c r="BA125" i="23"/>
  <c r="BI123" i="23"/>
  <c r="Q123" i="23"/>
  <c r="BA121" i="23"/>
  <c r="BI119" i="23"/>
  <c r="Q119" i="23"/>
  <c r="BA117" i="23"/>
  <c r="BA114" i="23"/>
  <c r="BI112" i="23"/>
  <c r="Q112" i="23"/>
  <c r="BA110" i="23"/>
  <c r="BI108" i="23"/>
  <c r="Q108" i="23"/>
  <c r="BA106" i="23"/>
  <c r="BI104" i="23"/>
  <c r="Q104" i="23"/>
  <c r="BA102" i="23"/>
  <c r="BI100" i="23"/>
  <c r="Q100" i="23"/>
  <c r="BA98" i="23"/>
  <c r="BI96" i="23"/>
  <c r="Q96" i="23"/>
  <c r="BA94" i="23"/>
  <c r="BI92" i="23"/>
  <c r="Q92" i="23"/>
  <c r="BA90" i="23"/>
  <c r="BI88" i="23"/>
  <c r="Q88" i="23"/>
  <c r="Q149" i="23"/>
  <c r="BI149" i="23"/>
  <c r="Q150" i="23"/>
  <c r="BI150" i="23"/>
  <c r="Q151" i="23"/>
  <c r="BI151" i="23"/>
  <c r="Q152" i="23"/>
  <c r="BI152" i="23"/>
  <c r="Q153" i="23"/>
  <c r="BI153" i="23"/>
  <c r="Q154" i="23"/>
  <c r="BI154" i="23"/>
  <c r="Q155" i="23"/>
  <c r="BI155" i="23"/>
  <c r="BI366" i="23"/>
  <c r="BI61" i="23"/>
  <c r="Q61" i="23"/>
  <c r="BA59" i="23"/>
  <c r="BI57" i="23"/>
  <c r="Q57" i="23"/>
  <c r="BA55" i="23"/>
  <c r="BI53" i="23"/>
  <c r="Q53" i="23"/>
  <c r="BA51" i="23"/>
  <c r="I87" i="23"/>
  <c r="I83" i="23"/>
  <c r="I81" i="23"/>
  <c r="I77" i="23"/>
  <c r="I73" i="23"/>
  <c r="I63" i="23"/>
  <c r="I59" i="23"/>
  <c r="I55" i="23"/>
  <c r="I51" i="23"/>
  <c r="I48" i="23"/>
  <c r="I44" i="23"/>
  <c r="I40" i="23"/>
  <c r="I36" i="23"/>
  <c r="I32" i="23"/>
  <c r="I4" i="23"/>
  <c r="I147" i="23"/>
  <c r="I143" i="23"/>
  <c r="I139" i="23"/>
  <c r="I134" i="23"/>
  <c r="I130" i="23"/>
  <c r="I126" i="23"/>
  <c r="I122" i="23"/>
  <c r="I118" i="23"/>
  <c r="I115" i="23"/>
  <c r="I111" i="23"/>
  <c r="I107" i="23"/>
  <c r="I103" i="23"/>
  <c r="I99" i="23"/>
  <c r="I95" i="23"/>
  <c r="I91" i="23"/>
  <c r="BA147" i="23"/>
  <c r="BI145" i="23"/>
  <c r="Q145" i="23"/>
  <c r="BA143" i="23"/>
  <c r="BI141" i="23"/>
  <c r="Q141" i="23"/>
  <c r="BA139" i="23"/>
  <c r="BI136" i="23"/>
  <c r="Q136" i="23"/>
  <c r="BA134" i="23"/>
  <c r="BI132" i="23"/>
  <c r="Q132" i="23"/>
  <c r="BA130" i="23"/>
  <c r="BI128" i="23"/>
  <c r="Q128" i="23"/>
  <c r="BA126" i="23"/>
  <c r="BI124" i="23"/>
  <c r="Q124" i="23"/>
  <c r="BA122" i="23"/>
  <c r="BI120" i="23"/>
  <c r="Q120" i="23"/>
  <c r="BA118" i="23"/>
  <c r="BI116" i="23"/>
  <c r="Q116" i="23"/>
  <c r="BA115" i="23"/>
  <c r="BI113" i="23"/>
  <c r="Q113" i="23"/>
  <c r="BA111" i="23"/>
  <c r="BI109" i="23"/>
  <c r="Q109" i="23"/>
  <c r="BA107" i="23"/>
  <c r="BI105" i="23"/>
  <c r="Q105" i="23"/>
  <c r="BA103" i="23"/>
  <c r="BI101" i="23"/>
  <c r="Q101" i="23"/>
  <c r="I250" i="23"/>
  <c r="I354" i="23"/>
  <c r="I338" i="23"/>
  <c r="I322" i="23"/>
  <c r="I289" i="23"/>
  <c r="I273" i="23"/>
  <c r="I257" i="23"/>
  <c r="I241" i="23"/>
  <c r="I233" i="23"/>
  <c r="I217" i="23"/>
  <c r="I206" i="23"/>
  <c r="I190" i="23"/>
  <c r="I174" i="23"/>
  <c r="I159" i="23"/>
  <c r="BI368" i="23"/>
  <c r="Q368" i="23"/>
  <c r="BI367" i="23"/>
  <c r="Q367" i="23"/>
  <c r="Q366" i="23"/>
  <c r="BA362" i="23"/>
  <c r="BA342" i="23"/>
  <c r="BA330" i="23"/>
  <c r="BI328" i="23"/>
  <c r="Q156" i="23"/>
  <c r="BI156" i="23"/>
  <c r="Q157" i="23"/>
  <c r="BI157" i="23"/>
  <c r="Q158" i="23"/>
  <c r="BI158" i="23"/>
  <c r="I369" i="23"/>
  <c r="I365" i="23"/>
  <c r="I361" i="23"/>
  <c r="I357" i="23"/>
  <c r="I353" i="23"/>
  <c r="I349" i="23"/>
  <c r="I345" i="23"/>
  <c r="I341" i="23"/>
  <c r="I337" i="23"/>
  <c r="I333" i="23"/>
  <c r="I329" i="23"/>
  <c r="I325" i="23"/>
  <c r="I321" i="23"/>
  <c r="I300" i="23"/>
  <c r="I296" i="23"/>
  <c r="I292" i="23"/>
  <c r="I288" i="23"/>
  <c r="I284" i="23"/>
  <c r="I280" i="23"/>
  <c r="I276" i="23"/>
  <c r="I272" i="23"/>
  <c r="I268" i="23"/>
  <c r="I264" i="23"/>
  <c r="I260" i="23"/>
  <c r="I256" i="23"/>
  <c r="I252" i="23"/>
  <c r="I248" i="23"/>
  <c r="I244" i="23"/>
  <c r="I240" i="23"/>
  <c r="I236" i="23"/>
  <c r="I232" i="23"/>
  <c r="I228" i="23"/>
  <c r="I224" i="23"/>
  <c r="I220" i="23"/>
  <c r="I216" i="23"/>
  <c r="I212" i="23"/>
  <c r="I208" i="23"/>
  <c r="I205" i="23"/>
  <c r="I201" i="23"/>
  <c r="I197" i="23"/>
  <c r="I193" i="23"/>
  <c r="I189" i="23"/>
  <c r="I185" i="23"/>
  <c r="I181" i="23"/>
  <c r="I177" i="23"/>
  <c r="I173" i="23"/>
  <c r="I169" i="23"/>
  <c r="I165" i="23"/>
  <c r="BI369" i="23"/>
  <c r="Q369" i="23"/>
  <c r="BA365" i="23"/>
  <c r="Y365" i="23"/>
  <c r="BA364" i="23"/>
  <c r="Y364" i="23"/>
  <c r="BA363" i="23"/>
  <c r="Q361" i="23"/>
  <c r="BA99" i="23"/>
  <c r="BI97" i="23"/>
  <c r="Q97" i="23"/>
  <c r="BA95" i="23"/>
  <c r="BI93" i="23"/>
  <c r="Q93" i="23"/>
  <c r="BA91" i="23"/>
  <c r="BI89" i="23"/>
  <c r="Q89" i="23"/>
  <c r="I368" i="23"/>
  <c r="I352" i="23"/>
  <c r="I336" i="23"/>
  <c r="I303" i="23"/>
  <c r="I287" i="23"/>
  <c r="I271" i="23"/>
  <c r="I255" i="23"/>
  <c r="I239" i="23"/>
  <c r="I231" i="23"/>
  <c r="I215" i="23"/>
  <c r="I204" i="23"/>
  <c r="I188" i="23"/>
  <c r="I172" i="23"/>
  <c r="I162" i="23"/>
  <c r="Q346" i="23"/>
  <c r="BI330" i="23"/>
  <c r="Q330" i="23"/>
  <c r="I156" i="23"/>
  <c r="BA156" i="23"/>
  <c r="I157" i="23"/>
  <c r="BA157" i="23"/>
  <c r="I158" i="23"/>
  <c r="BA158" i="23"/>
  <c r="I367" i="23"/>
  <c r="I363" i="23"/>
  <c r="I359" i="23"/>
  <c r="I355" i="23"/>
  <c r="I351" i="23"/>
  <c r="I347" i="23"/>
  <c r="I343" i="23"/>
  <c r="I339" i="23"/>
  <c r="I335" i="23"/>
  <c r="I327" i="23"/>
  <c r="I323" i="23"/>
  <c r="I302" i="23"/>
  <c r="I298" i="23"/>
  <c r="I294" i="23"/>
  <c r="I290" i="23"/>
  <c r="I286" i="23"/>
  <c r="I282" i="23"/>
  <c r="I278" i="23"/>
  <c r="I274" i="23"/>
  <c r="I270" i="23"/>
  <c r="I266" i="23"/>
  <c r="I262" i="23"/>
  <c r="I258" i="23"/>
  <c r="I254" i="23"/>
  <c r="I246" i="23"/>
  <c r="I242" i="23"/>
  <c r="I238" i="23"/>
  <c r="I234" i="23"/>
  <c r="I230" i="23"/>
  <c r="I226" i="23"/>
  <c r="I222" i="23"/>
  <c r="I218" i="23"/>
  <c r="I214" i="23"/>
  <c r="I207" i="23"/>
  <c r="I203" i="23"/>
  <c r="I199" i="23"/>
  <c r="I195" i="23"/>
  <c r="I191" i="23"/>
  <c r="I187" i="23"/>
  <c r="I183" i="23"/>
  <c r="I179" i="23"/>
  <c r="I175" i="23"/>
  <c r="I171" i="23"/>
  <c r="I167" i="23"/>
  <c r="I163" i="23"/>
  <c r="I161" i="23"/>
  <c r="BA369" i="23"/>
  <c r="Y369" i="23"/>
  <c r="BI365" i="23"/>
  <c r="BI364" i="23"/>
  <c r="Q364" i="23"/>
  <c r="Q363" i="23"/>
  <c r="BA361" i="23"/>
  <c r="Q362" i="23"/>
  <c r="BA357" i="23"/>
  <c r="BI355" i="23"/>
  <c r="Q355" i="23"/>
  <c r="BI353" i="23"/>
  <c r="Q353" i="23"/>
  <c r="BI352" i="23"/>
  <c r="Q352" i="23"/>
  <c r="Q350" i="23"/>
  <c r="BA348" i="23"/>
  <c r="BA347" i="23"/>
  <c r="BA346" i="23"/>
  <c r="BA344" i="23"/>
  <c r="BA343" i="23"/>
  <c r="BI340" i="23"/>
  <c r="BI339" i="23"/>
  <c r="Q339" i="23"/>
  <c r="BA337" i="23"/>
  <c r="BI334" i="23"/>
  <c r="BI333" i="23"/>
  <c r="Q333" i="23"/>
  <c r="Q332" i="23"/>
  <c r="BI329" i="23"/>
  <c r="Q329" i="23"/>
  <c r="Q328" i="23"/>
  <c r="BA324" i="23"/>
  <c r="BA323" i="23"/>
  <c r="BI302" i="23"/>
  <c r="Q302" i="23"/>
  <c r="BI299" i="23"/>
  <c r="BI295" i="23"/>
  <c r="BI293" i="23"/>
  <c r="BI292" i="23"/>
  <c r="Q292" i="23"/>
  <c r="Q291" i="23"/>
  <c r="BI284" i="23"/>
  <c r="Q284" i="23"/>
  <c r="BI283" i="23"/>
  <c r="BI263" i="23"/>
  <c r="BI255" i="23"/>
  <c r="BA360" i="23"/>
  <c r="BA359" i="23"/>
  <c r="BA358" i="23"/>
  <c r="BI356" i="23"/>
  <c r="Q356" i="23"/>
  <c r="Q354" i="23"/>
  <c r="BA351" i="23"/>
  <c r="BA349" i="23"/>
  <c r="BA345" i="23"/>
  <c r="BI342" i="23"/>
  <c r="BI341" i="23"/>
  <c r="Q341" i="23"/>
  <c r="Q340" i="23"/>
  <c r="BA338" i="23"/>
  <c r="BI336" i="23"/>
  <c r="BI335" i="23"/>
  <c r="Q335" i="23"/>
  <c r="Q334" i="23"/>
  <c r="BA332" i="23"/>
  <c r="BA331" i="23"/>
  <c r="BA327" i="23"/>
  <c r="BA325" i="23"/>
  <c r="BI322" i="23"/>
  <c r="BA298" i="23"/>
  <c r="BI296" i="23"/>
  <c r="Q296" i="23"/>
  <c r="BI294" i="23"/>
  <c r="Q294" i="23"/>
  <c r="Q293" i="23"/>
  <c r="BA291" i="23"/>
  <c r="BI287" i="23"/>
  <c r="BI286" i="23"/>
  <c r="Q286" i="23"/>
  <c r="BI285" i="23"/>
  <c r="BA282" i="23"/>
  <c r="BI357" i="23"/>
  <c r="Q357" i="23"/>
  <c r="BA355" i="23"/>
  <c r="BA353" i="23"/>
  <c r="BA352" i="23"/>
  <c r="BI350" i="23"/>
  <c r="BI348" i="23"/>
  <c r="BI347" i="23"/>
  <c r="Q347" i="23"/>
  <c r="BI344" i="23"/>
  <c r="BI343" i="23"/>
  <c r="Q343" i="23"/>
  <c r="Q342" i="23"/>
  <c r="BA340" i="23"/>
  <c r="BA339" i="23"/>
  <c r="BI337" i="23"/>
  <c r="Q337" i="23"/>
  <c r="Q336" i="23"/>
  <c r="BA334" i="23"/>
  <c r="BA333" i="23"/>
  <c r="BA329" i="23"/>
  <c r="BA328" i="23"/>
  <c r="BA326" i="23"/>
  <c r="BA302" i="23"/>
  <c r="BA299" i="23"/>
  <c r="BI297" i="23"/>
  <c r="Q297" i="23"/>
  <c r="BA284" i="23"/>
  <c r="BA283" i="23"/>
  <c r="BA368" i="23"/>
  <c r="Y368" i="23"/>
  <c r="BA367" i="23"/>
  <c r="Y367" i="23"/>
  <c r="BA366" i="23"/>
  <c r="Y366" i="23"/>
  <c r="BI363" i="23"/>
  <c r="BI362" i="23"/>
  <c r="BI361" i="23"/>
  <c r="BI360" i="23"/>
  <c r="Q360" i="23"/>
  <c r="BI359" i="23"/>
  <c r="Q359" i="23"/>
  <c r="Q358" i="23"/>
  <c r="BA356" i="23"/>
  <c r="BI354" i="23"/>
  <c r="BI351" i="23"/>
  <c r="Q351" i="23"/>
  <c r="BI349" i="23"/>
  <c r="Q349" i="23"/>
  <c r="Q348" i="23"/>
  <c r="BI345" i="23"/>
  <c r="Q345" i="23"/>
  <c r="Q344" i="23"/>
  <c r="BA341" i="23"/>
  <c r="BI338" i="23"/>
  <c r="Q338" i="23"/>
  <c r="BA336" i="23"/>
  <c r="BA335" i="23"/>
  <c r="BI332" i="23"/>
  <c r="BI331" i="23"/>
  <c r="Q331" i="23"/>
  <c r="BI326" i="23"/>
  <c r="Q326" i="23"/>
  <c r="BI325" i="23"/>
  <c r="Q325" i="23"/>
  <c r="Q324" i="23"/>
  <c r="BA322" i="23"/>
  <c r="BA321" i="23"/>
  <c r="BA303" i="23"/>
  <c r="BA300" i="23"/>
  <c r="BI298" i="23"/>
  <c r="Q298" i="23"/>
  <c r="BI291" i="23"/>
  <c r="Q289" i="23"/>
  <c r="BA287" i="23"/>
  <c r="BA286" i="23"/>
  <c r="BA285" i="23"/>
  <c r="BI279" i="23"/>
  <c r="BI278" i="23"/>
  <c r="Q278" i="23"/>
  <c r="Q277" i="23"/>
  <c r="BA275" i="23"/>
  <c r="BI273" i="23"/>
  <c r="Q273" i="23"/>
  <c r="BA271" i="23"/>
  <c r="BA270" i="23"/>
  <c r="BA269" i="23"/>
  <c r="BI266" i="23"/>
  <c r="Q266" i="23"/>
  <c r="BA264" i="23"/>
  <c r="BA263" i="23"/>
  <c r="BI261" i="23"/>
  <c r="Q261" i="23"/>
  <c r="BA259" i="23"/>
  <c r="BA258" i="23"/>
  <c r="BI256" i="23"/>
  <c r="Q256" i="23"/>
  <c r="Q255" i="23"/>
  <c r="BA253" i="23"/>
  <c r="BI251" i="23"/>
  <c r="BI250" i="23"/>
  <c r="Q250" i="23"/>
  <c r="BA248" i="23"/>
  <c r="BI246" i="23"/>
  <c r="Q246" i="23"/>
  <c r="BA244" i="23"/>
  <c r="BA233" i="23"/>
  <c r="BI327" i="23"/>
  <c r="Q327" i="23"/>
  <c r="BI324" i="23"/>
  <c r="BI323" i="23"/>
  <c r="Q323" i="23"/>
  <c r="Q322" i="23"/>
  <c r="BI321" i="23"/>
  <c r="Q321" i="23"/>
  <c r="Q303" i="23"/>
  <c r="BI300" i="23"/>
  <c r="Q300" i="23"/>
  <c r="Q299" i="23"/>
  <c r="BA297" i="23"/>
  <c r="BA296" i="23"/>
  <c r="BA294" i="23"/>
  <c r="BA293" i="23"/>
  <c r="BA292" i="23"/>
  <c r="BA290" i="23"/>
  <c r="BA289" i="23"/>
  <c r="BA288" i="23"/>
  <c r="BI281" i="23"/>
  <c r="BI280" i="23"/>
  <c r="Q280" i="23"/>
  <c r="BA277" i="23"/>
  <c r="BA276" i="23"/>
  <c r="BI274" i="23"/>
  <c r="Q274" i="23"/>
  <c r="BA272" i="23"/>
  <c r="BI268" i="23"/>
  <c r="Q268" i="23"/>
  <c r="BI267" i="23"/>
  <c r="Q267" i="23"/>
  <c r="BA265" i="23"/>
  <c r="BI262" i="23"/>
  <c r="Q262" i="23"/>
  <c r="BA260" i="23"/>
  <c r="BI257" i="23"/>
  <c r="Q257" i="23"/>
  <c r="BA254" i="23"/>
  <c r="BI252" i="23"/>
  <c r="Q252" i="23"/>
  <c r="Q251" i="23"/>
  <c r="BA249" i="23"/>
  <c r="BI247" i="23"/>
  <c r="BI282" i="23"/>
  <c r="Q282" i="23"/>
  <c r="Q281" i="23"/>
  <c r="BA279" i="23"/>
  <c r="BA278" i="23"/>
  <c r="BI275" i="23"/>
  <c r="Q275" i="23"/>
  <c r="BA273" i="23"/>
  <c r="BI271" i="23"/>
  <c r="BI270" i="23"/>
  <c r="Q270" i="23"/>
  <c r="BI269" i="23"/>
  <c r="Q269" i="23"/>
  <c r="BA266" i="23"/>
  <c r="BI264" i="23"/>
  <c r="Q264" i="23"/>
  <c r="Q263" i="23"/>
  <c r="BA261" i="23"/>
  <c r="BI259" i="23"/>
  <c r="BI258" i="23"/>
  <c r="Q258" i="23"/>
  <c r="BA256" i="23"/>
  <c r="BA255" i="23"/>
  <c r="BI253" i="23"/>
  <c r="Q253" i="23"/>
  <c r="BA242" i="23"/>
  <c r="BI240" i="23"/>
  <c r="Q240" i="23"/>
  <c r="BA238" i="23"/>
  <c r="BI235" i="23"/>
  <c r="Q235" i="23"/>
  <c r="Q225" i="23"/>
  <c r="BI290" i="23"/>
  <c r="Q290" i="23"/>
  <c r="BI288" i="23"/>
  <c r="Q288" i="23"/>
  <c r="Q287" i="23"/>
  <c r="Q285" i="23"/>
  <c r="Q283" i="23"/>
  <c r="BA281" i="23"/>
  <c r="BA280" i="23"/>
  <c r="BI277" i="23"/>
  <c r="BI276" i="23"/>
  <c r="Q276" i="23"/>
  <c r="BA274" i="23"/>
  <c r="BI272" i="23"/>
  <c r="Q272" i="23"/>
  <c r="Q271" i="23"/>
  <c r="BA268" i="23"/>
  <c r="BA267" i="23"/>
  <c r="BI265" i="23"/>
  <c r="Q265" i="23"/>
  <c r="BA262" i="23"/>
  <c r="BI260" i="23"/>
  <c r="Q260" i="23"/>
  <c r="Q259" i="23"/>
  <c r="BA257" i="23"/>
  <c r="BI245" i="23"/>
  <c r="Q245" i="23"/>
  <c r="BA243" i="23"/>
  <c r="BI241" i="23"/>
  <c r="Q241" i="23"/>
  <c r="BA239" i="23"/>
  <c r="BI237" i="23"/>
  <c r="BI236" i="23"/>
  <c r="Q236" i="23"/>
  <c r="BA234" i="23"/>
  <c r="BA251" i="23"/>
  <c r="BA250" i="23"/>
  <c r="BI248" i="23"/>
  <c r="Q248" i="23"/>
  <c r="Q247" i="23"/>
  <c r="BA245" i="23"/>
  <c r="BI243" i="23"/>
  <c r="BI242" i="23"/>
  <c r="Q242" i="23"/>
  <c r="BA240" i="23"/>
  <c r="BI238" i="23"/>
  <c r="Q238" i="23"/>
  <c r="Q237" i="23"/>
  <c r="BA235" i="23"/>
  <c r="BI232" i="23"/>
  <c r="Q232" i="23"/>
  <c r="Q231" i="23"/>
  <c r="BI230" i="23"/>
  <c r="Q230" i="23"/>
  <c r="BA228" i="23"/>
  <c r="BI226" i="23"/>
  <c r="Q226" i="23"/>
  <c r="BI223" i="23"/>
  <c r="Q223" i="23"/>
  <c r="BI220" i="23"/>
  <c r="Q220" i="23"/>
  <c r="BA218" i="23"/>
  <c r="BI215" i="23"/>
  <c r="BI254" i="23"/>
  <c r="Q254" i="23"/>
  <c r="BA252" i="23"/>
  <c r="BI249" i="23"/>
  <c r="Q249" i="23"/>
  <c r="BA247" i="23"/>
  <c r="BA246" i="23"/>
  <c r="BI244" i="23"/>
  <c r="Q244" i="23"/>
  <c r="Q243" i="23"/>
  <c r="BA241" i="23"/>
  <c r="BI239" i="23"/>
  <c r="Q239" i="23"/>
  <c r="BA237" i="23"/>
  <c r="BA236" i="23"/>
  <c r="BI234" i="23"/>
  <c r="Q234" i="23"/>
  <c r="BI233" i="23"/>
  <c r="Q233" i="23"/>
  <c r="BA229" i="23"/>
  <c r="BI227" i="23"/>
  <c r="Q227" i="23"/>
  <c r="BI224" i="23"/>
  <c r="Q224" i="23"/>
  <c r="BA222" i="23"/>
  <c r="BA221" i="23"/>
  <c r="Q221" i="23"/>
  <c r="BA219" i="23"/>
  <c r="BI217" i="23"/>
  <c r="BA232" i="23"/>
  <c r="BA231" i="23"/>
  <c r="BA230" i="23"/>
  <c r="BI228" i="23"/>
  <c r="Q228" i="23"/>
  <c r="BA226" i="23"/>
  <c r="BA225" i="23"/>
  <c r="BA223" i="23"/>
  <c r="BA220" i="23"/>
  <c r="Q213" i="23"/>
  <c r="BI231" i="23"/>
  <c r="BI229" i="23"/>
  <c r="Q229" i="23"/>
  <c r="BA227" i="23"/>
  <c r="BA224" i="23"/>
  <c r="BI222" i="23"/>
  <c r="Q222" i="23"/>
  <c r="BI221" i="23"/>
  <c r="BI219" i="23"/>
  <c r="Q219" i="23"/>
  <c r="BI216" i="23"/>
  <c r="Q216" i="23"/>
  <c r="BA214" i="23"/>
  <c r="BI211" i="23"/>
  <c r="Q211" i="23"/>
  <c r="BA209" i="23"/>
  <c r="BI207" i="23"/>
  <c r="Q207" i="23"/>
  <c r="BA205" i="23"/>
  <c r="BI203" i="23"/>
  <c r="BI202" i="23"/>
  <c r="Q202" i="23"/>
  <c r="BA200" i="23"/>
  <c r="BI198" i="23"/>
  <c r="Q198" i="23"/>
  <c r="BA196" i="23"/>
  <c r="BI193" i="23"/>
  <c r="Q193" i="23"/>
  <c r="BA191" i="23"/>
  <c r="BI218" i="23"/>
  <c r="Q218" i="23"/>
  <c r="Q217" i="23"/>
  <c r="BA215" i="23"/>
  <c r="BI213" i="23"/>
  <c r="BI212" i="23"/>
  <c r="Q212" i="23"/>
  <c r="BA210" i="23"/>
  <c r="BI208" i="23"/>
  <c r="Q208" i="23"/>
  <c r="BA206" i="23"/>
  <c r="BI204" i="23"/>
  <c r="Q204" i="23"/>
  <c r="Q203" i="23"/>
  <c r="BA201" i="23"/>
  <c r="BI199" i="23"/>
  <c r="Q199" i="23"/>
  <c r="BA197" i="23"/>
  <c r="BI195" i="23"/>
  <c r="BI194" i="23"/>
  <c r="BA217" i="23"/>
  <c r="BA216" i="23"/>
  <c r="BI214" i="23"/>
  <c r="Q214" i="23"/>
  <c r="BA211" i="23"/>
  <c r="BI209" i="23"/>
  <c r="Q209" i="23"/>
  <c r="BA207" i="23"/>
  <c r="BI205" i="23"/>
  <c r="Q205" i="23"/>
  <c r="BA203" i="23"/>
  <c r="BA202" i="23"/>
  <c r="BI200" i="23"/>
  <c r="Q200" i="23"/>
  <c r="BA198" i="23"/>
  <c r="BI196" i="23"/>
  <c r="Q196" i="23"/>
  <c r="Q191" i="23"/>
  <c r="BA188" i="23"/>
  <c r="Q215" i="23"/>
  <c r="BA213" i="23"/>
  <c r="BA212" i="23"/>
  <c r="BI210" i="23"/>
  <c r="Q210" i="23"/>
  <c r="BA208" i="23"/>
  <c r="BI206" i="23"/>
  <c r="Q206" i="23"/>
  <c r="BA204" i="23"/>
  <c r="BI201" i="23"/>
  <c r="Q201" i="23"/>
  <c r="BA199" i="23"/>
  <c r="BI197" i="23"/>
  <c r="Q197" i="23"/>
  <c r="BA195" i="23"/>
  <c r="BA194" i="23"/>
  <c r="BI192" i="23"/>
  <c r="Q192" i="23"/>
  <c r="BI185" i="23"/>
  <c r="BI184" i="23"/>
  <c r="Q184" i="23"/>
  <c r="Q183" i="23"/>
  <c r="BA181" i="23"/>
  <c r="BI179" i="23"/>
  <c r="BI178" i="23"/>
  <c r="Q178" i="23"/>
  <c r="Q177" i="23"/>
  <c r="BA174" i="23"/>
  <c r="BI171" i="23"/>
  <c r="BI170" i="23"/>
  <c r="Q170" i="23"/>
  <c r="BI169" i="23"/>
  <c r="Q169" i="23"/>
  <c r="BA167" i="23"/>
  <c r="BA190" i="23"/>
  <c r="BI187" i="23"/>
  <c r="BI186" i="23"/>
  <c r="Q186" i="23"/>
  <c r="Q185" i="23"/>
  <c r="BA183" i="23"/>
  <c r="BA182" i="23"/>
  <c r="BI180" i="23"/>
  <c r="Q180" i="23"/>
  <c r="Q179" i="23"/>
  <c r="BA177" i="23"/>
  <c r="BA176" i="23"/>
  <c r="BI173" i="23"/>
  <c r="BI172" i="23"/>
  <c r="Q172" i="23"/>
  <c r="Q194" i="23"/>
  <c r="BA192" i="23"/>
  <c r="BI189" i="23"/>
  <c r="BI188" i="23"/>
  <c r="Q188" i="23"/>
  <c r="BA185" i="23"/>
  <c r="BA184" i="23"/>
  <c r="BI181" i="23"/>
  <c r="Q181" i="23"/>
  <c r="BA179" i="23"/>
  <c r="BA178" i="23"/>
  <c r="BI175" i="23"/>
  <c r="BI174" i="23"/>
  <c r="Q174" i="23"/>
  <c r="Q173" i="23"/>
  <c r="BA171" i="23"/>
  <c r="BA170" i="23"/>
  <c r="BA169" i="23"/>
  <c r="BI167" i="23"/>
  <c r="Q167" i="23"/>
  <c r="BI163" i="23"/>
  <c r="Q163" i="23"/>
  <c r="Q195" i="23"/>
  <c r="BA193" i="23"/>
  <c r="BI191" i="23"/>
  <c r="BI190" i="23"/>
  <c r="Q190" i="23"/>
  <c r="Q189" i="23"/>
  <c r="BA187" i="23"/>
  <c r="BA186" i="23"/>
  <c r="BI183" i="23"/>
  <c r="BI182" i="23"/>
  <c r="Q182" i="23"/>
  <c r="BA180" i="23"/>
  <c r="BI177" i="23"/>
  <c r="BI176" i="23"/>
  <c r="Q176" i="23"/>
  <c r="Q175" i="23"/>
  <c r="BA173" i="23"/>
  <c r="BA172" i="23"/>
  <c r="BI168" i="23"/>
  <c r="Q168" i="23"/>
  <c r="BA166" i="23"/>
  <c r="BI165" i="23"/>
  <c r="BI164" i="23"/>
  <c r="Q164" i="23"/>
  <c r="BA161" i="23"/>
  <c r="Q171" i="23"/>
  <c r="BA168" i="23"/>
  <c r="BI166" i="23"/>
  <c r="Q166" i="23"/>
  <c r="BA163" i="23"/>
  <c r="BI159" i="23"/>
  <c r="Q159" i="23"/>
  <c r="BA165" i="23"/>
  <c r="BA164" i="23"/>
  <c r="BA162" i="23"/>
  <c r="BI160" i="23"/>
  <c r="BI161" i="23"/>
  <c r="Q161" i="23"/>
  <c r="Q160" i="23"/>
  <c r="BA159" i="23"/>
  <c r="BI162" i="23"/>
  <c r="Q162" i="23"/>
  <c r="BA160" i="23"/>
  <c r="M15" i="22" l="1"/>
  <c r="M7" i="21"/>
  <c r="M13" i="22"/>
  <c r="O9" i="21"/>
  <c r="L7" i="21"/>
  <c r="L5" i="21"/>
  <c r="O12" i="22"/>
  <c r="O6" i="21"/>
  <c r="O14" i="22"/>
  <c r="O10" i="21"/>
  <c r="K8" i="25"/>
  <c r="J13" i="22"/>
  <c r="J7" i="21"/>
  <c r="L4" i="21"/>
  <c r="M4" i="21"/>
  <c r="M5" i="21"/>
  <c r="H10" i="21"/>
  <c r="G9" i="21"/>
  <c r="K9" i="21"/>
  <c r="K14" i="22"/>
  <c r="K6" i="21"/>
  <c r="K10" i="21"/>
  <c r="H7" i="21"/>
  <c r="H8" i="21"/>
  <c r="H15" i="22"/>
  <c r="H12" i="22"/>
  <c r="H13" i="22"/>
  <c r="H14" i="22"/>
  <c r="H5" i="21"/>
  <c r="H6" i="21"/>
  <c r="E30" i="25"/>
  <c r="E9" i="21"/>
  <c r="H9" i="21"/>
  <c r="G14" i="22"/>
  <c r="G6" i="21"/>
  <c r="K12" i="22"/>
  <c r="D12" i="22"/>
  <c r="D9" i="21"/>
  <c r="J14" i="22"/>
  <c r="J10" i="21"/>
  <c r="L8" i="21"/>
  <c r="M12" i="22"/>
  <c r="M6" i="21"/>
  <c r="D6" i="21"/>
  <c r="N14" i="22"/>
  <c r="N10" i="21"/>
  <c r="I12" i="22"/>
  <c r="I6" i="21"/>
  <c r="J15" i="22"/>
  <c r="L12" i="22"/>
  <c r="L6" i="21"/>
  <c r="L9" i="21"/>
  <c r="M14" i="22"/>
  <c r="M10" i="21"/>
  <c r="E14" i="22"/>
  <c r="E10" i="21"/>
  <c r="F14" i="22"/>
  <c r="F10" i="21"/>
  <c r="F6" i="21"/>
  <c r="F12" i="22"/>
  <c r="N12" i="22"/>
  <c r="N6" i="21"/>
  <c r="F9" i="21"/>
  <c r="D14" i="22"/>
  <c r="D10" i="21"/>
  <c r="J5" i="21"/>
  <c r="J4" i="21"/>
  <c r="J8" i="21"/>
  <c r="L10" i="21"/>
  <c r="L14" i="22"/>
  <c r="M9" i="21"/>
  <c r="G12" i="22"/>
  <c r="I9" i="21"/>
  <c r="M8" i="21"/>
  <c r="N9" i="21"/>
  <c r="J9" i="21"/>
  <c r="J12" i="22"/>
  <c r="J6" i="21"/>
  <c r="G10" i="21"/>
  <c r="E6" i="21"/>
  <c r="E12" i="22"/>
  <c r="I14" i="22"/>
  <c r="I10" i="21"/>
  <c r="C4" i="21"/>
  <c r="C9" i="21"/>
  <c r="C10" i="21"/>
  <c r="C14" i="22"/>
  <c r="C5" i="21"/>
  <c r="C13" i="22"/>
  <c r="C15" i="22"/>
  <c r="C12" i="22"/>
  <c r="C6" i="21"/>
  <c r="E305" i="25"/>
  <c r="E284" i="25"/>
  <c r="E289" i="25"/>
  <c r="E307" i="25"/>
  <c r="E273" i="25"/>
  <c r="E272" i="25"/>
  <c r="H4" i="21"/>
  <c r="E275" i="25"/>
  <c r="E42" i="25"/>
  <c r="K5" i="21"/>
  <c r="K42" i="25"/>
  <c r="K30" i="25"/>
  <c r="E283" i="25"/>
  <c r="E293" i="25"/>
  <c r="E41" i="25"/>
  <c r="E282" i="25"/>
  <c r="E301" i="25"/>
  <c r="E310" i="25"/>
  <c r="E309" i="25"/>
  <c r="BN158" i="23"/>
  <c r="E127" i="25" s="1"/>
  <c r="K29" i="25"/>
  <c r="E10" i="25"/>
  <c r="E294" i="25"/>
  <c r="E286" i="25"/>
  <c r="E288" i="25"/>
  <c r="E274" i="25"/>
  <c r="E303" i="25"/>
  <c r="E287" i="25"/>
  <c r="E308" i="25"/>
  <c r="E298" i="25"/>
  <c r="E280" i="25"/>
  <c r="E291" i="25"/>
  <c r="E306" i="25"/>
  <c r="E311" i="25"/>
  <c r="E285" i="25"/>
  <c r="E296" i="25"/>
  <c r="E304" i="25"/>
  <c r="E299" i="25"/>
  <c r="E290" i="25"/>
  <c r="E292" i="25"/>
  <c r="K38" i="25"/>
  <c r="E54" i="25"/>
  <c r="E302" i="25"/>
  <c r="E276" i="25"/>
  <c r="E297" i="25"/>
  <c r="E278" i="25"/>
  <c r="E279" i="25"/>
  <c r="E281" i="25"/>
  <c r="E300" i="25"/>
  <c r="K3" i="25"/>
  <c r="BN49" i="23"/>
  <c r="E27" i="25" s="1"/>
  <c r="E295" i="25"/>
  <c r="E277" i="25"/>
  <c r="K105" i="25"/>
  <c r="E83" i="25"/>
  <c r="E103" i="25"/>
  <c r="E18" i="25"/>
  <c r="K39" i="25"/>
  <c r="E59" i="25"/>
  <c r="K5" i="25"/>
  <c r="K36" i="25"/>
  <c r="BN160" i="23"/>
  <c r="K128" i="25" s="1"/>
  <c r="E16" i="25"/>
  <c r="K233" i="25"/>
  <c r="K217" i="25"/>
  <c r="K235" i="25"/>
  <c r="K219" i="25"/>
  <c r="BN321" i="23"/>
  <c r="K203" i="25" s="1"/>
  <c r="E256" i="25"/>
  <c r="E240" i="25"/>
  <c r="E224" i="25"/>
  <c r="E208" i="25"/>
  <c r="K193" i="25"/>
  <c r="K177" i="25"/>
  <c r="K157" i="25"/>
  <c r="E266" i="25"/>
  <c r="E250" i="25"/>
  <c r="E234" i="25"/>
  <c r="E218" i="25"/>
  <c r="BN234" i="23"/>
  <c r="E202" i="25" s="1"/>
  <c r="K187" i="25"/>
  <c r="K168" i="25"/>
  <c r="K155" i="25"/>
  <c r="E187" i="25"/>
  <c r="E171" i="25"/>
  <c r="K232" i="25"/>
  <c r="K216" i="25"/>
  <c r="E269" i="25"/>
  <c r="E253" i="25"/>
  <c r="E237" i="25"/>
  <c r="E221" i="25"/>
  <c r="E205" i="25"/>
  <c r="K190" i="25"/>
  <c r="K174" i="25"/>
  <c r="E200" i="25"/>
  <c r="E168" i="25"/>
  <c r="K137" i="25"/>
  <c r="E129" i="25"/>
  <c r="E122" i="25"/>
  <c r="K234" i="25"/>
  <c r="K218" i="25"/>
  <c r="E186" i="25"/>
  <c r="E158" i="25"/>
  <c r="K143" i="25"/>
  <c r="E64" i="25"/>
  <c r="K56" i="25"/>
  <c r="K61" i="25"/>
  <c r="E23" i="25"/>
  <c r="K54" i="25"/>
  <c r="E39" i="25"/>
  <c r="E63" i="25"/>
  <c r="K55" i="25"/>
  <c r="E40" i="25"/>
  <c r="K40" i="25"/>
  <c r="E17" i="25"/>
  <c r="E6" i="25"/>
  <c r="E7" i="25"/>
  <c r="K245" i="25"/>
  <c r="K229" i="25"/>
  <c r="K213" i="25"/>
  <c r="K231" i="25"/>
  <c r="K215" i="25"/>
  <c r="E268" i="25"/>
  <c r="E252" i="25"/>
  <c r="E236" i="25"/>
  <c r="E220" i="25"/>
  <c r="E204" i="25"/>
  <c r="K189" i="25"/>
  <c r="K173" i="25"/>
  <c r="K154" i="25"/>
  <c r="K209" i="25"/>
  <c r="E262" i="25"/>
  <c r="E246" i="25"/>
  <c r="E230" i="25"/>
  <c r="E214" i="25"/>
  <c r="K199" i="25"/>
  <c r="K183" i="25"/>
  <c r="K165" i="25"/>
  <c r="E198" i="25"/>
  <c r="E182" i="25"/>
  <c r="E166" i="25"/>
  <c r="K244" i="25"/>
  <c r="K228" i="25"/>
  <c r="K212" i="25"/>
  <c r="E265" i="25"/>
  <c r="E249" i="25"/>
  <c r="E233" i="25"/>
  <c r="E217" i="25"/>
  <c r="K202" i="25"/>
  <c r="K186" i="25"/>
  <c r="K171" i="25"/>
  <c r="E192" i="25"/>
  <c r="E160" i="25"/>
  <c r="K129" i="25"/>
  <c r="K122" i="25"/>
  <c r="E15" i="25"/>
  <c r="K230" i="25"/>
  <c r="K214" i="25"/>
  <c r="K169" i="25"/>
  <c r="E178" i="25"/>
  <c r="E154" i="25"/>
  <c r="K139" i="25"/>
  <c r="E147" i="25"/>
  <c r="E132" i="25"/>
  <c r="E62" i="25"/>
  <c r="E29" i="25"/>
  <c r="E57" i="25"/>
  <c r="E80" i="25"/>
  <c r="E66" i="25"/>
  <c r="K58" i="25"/>
  <c r="K31" i="25"/>
  <c r="K59" i="25"/>
  <c r="BN72" i="23"/>
  <c r="K28" i="25" s="1"/>
  <c r="E55" i="25"/>
  <c r="E263" i="25"/>
  <c r="K241" i="25"/>
  <c r="K225" i="25"/>
  <c r="K243" i="25"/>
  <c r="K227" i="25"/>
  <c r="K211" i="25"/>
  <c r="E264" i="25"/>
  <c r="E248" i="25"/>
  <c r="E232" i="25"/>
  <c r="E216" i="25"/>
  <c r="K201" i="25"/>
  <c r="K185" i="25"/>
  <c r="K170" i="25"/>
  <c r="K205" i="25"/>
  <c r="E258" i="25"/>
  <c r="E242" i="25"/>
  <c r="E226" i="25"/>
  <c r="E210" i="25"/>
  <c r="K195" i="25"/>
  <c r="K179" i="25"/>
  <c r="K162" i="25"/>
  <c r="E195" i="25"/>
  <c r="E179" i="25"/>
  <c r="E163" i="25"/>
  <c r="K240" i="25"/>
  <c r="K224" i="25"/>
  <c r="K208" i="25"/>
  <c r="E261" i="25"/>
  <c r="E245" i="25"/>
  <c r="E229" i="25"/>
  <c r="E213" i="25"/>
  <c r="K198" i="25"/>
  <c r="K182" i="25"/>
  <c r="K164" i="25"/>
  <c r="E184" i="25"/>
  <c r="BN163" i="23"/>
  <c r="E152" i="25" s="1"/>
  <c r="E145" i="25"/>
  <c r="K114" i="25"/>
  <c r="K242" i="25"/>
  <c r="K226" i="25"/>
  <c r="BN208" i="23"/>
  <c r="K153" i="25" s="1"/>
  <c r="E170" i="25"/>
  <c r="K151" i="25"/>
  <c r="K135" i="25"/>
  <c r="E144" i="25"/>
  <c r="K125" i="25"/>
  <c r="K109" i="25"/>
  <c r="E113" i="25"/>
  <c r="K99" i="25"/>
  <c r="K83" i="25"/>
  <c r="E91" i="25"/>
  <c r="K72" i="25"/>
  <c r="E76" i="25"/>
  <c r="E56" i="25"/>
  <c r="K41" i="25"/>
  <c r="E45" i="25"/>
  <c r="K22" i="25"/>
  <c r="K6" i="25"/>
  <c r="K206" i="25"/>
  <c r="E255" i="25"/>
  <c r="E239" i="25"/>
  <c r="E196" i="25"/>
  <c r="E164" i="25"/>
  <c r="K133" i="25"/>
  <c r="E134" i="25"/>
  <c r="K119" i="25"/>
  <c r="BN156" i="23"/>
  <c r="K103" i="25" s="1"/>
  <c r="E111" i="25"/>
  <c r="K93" i="25"/>
  <c r="E44" i="25"/>
  <c r="E8" i="25"/>
  <c r="E128" i="25"/>
  <c r="E61" i="25"/>
  <c r="K53" i="25"/>
  <c r="E84" i="25"/>
  <c r="K62" i="25"/>
  <c r="BN116" i="23"/>
  <c r="E77" i="25" s="1"/>
  <c r="E78" i="25"/>
  <c r="E32" i="25"/>
  <c r="K32" i="25"/>
  <c r="E9" i="25"/>
  <c r="E24" i="25"/>
  <c r="E183" i="25"/>
  <c r="E4" i="25"/>
  <c r="K237" i="25"/>
  <c r="K221" i="25"/>
  <c r="K239" i="25"/>
  <c r="K223" i="25"/>
  <c r="K207" i="25"/>
  <c r="E260" i="25"/>
  <c r="E244" i="25"/>
  <c r="E228" i="25"/>
  <c r="E212" i="25"/>
  <c r="K197" i="25"/>
  <c r="K181" i="25"/>
  <c r="K167" i="25"/>
  <c r="E270" i="25"/>
  <c r="E254" i="25"/>
  <c r="E238" i="25"/>
  <c r="E222" i="25"/>
  <c r="E206" i="25"/>
  <c r="K191" i="25"/>
  <c r="K175" i="25"/>
  <c r="K158" i="25"/>
  <c r="E190" i="25"/>
  <c r="E174" i="25"/>
  <c r="K236" i="25"/>
  <c r="K220" i="25"/>
  <c r="K204" i="25"/>
  <c r="E257" i="25"/>
  <c r="E241" i="25"/>
  <c r="E225" i="25"/>
  <c r="E209" i="25"/>
  <c r="K194" i="25"/>
  <c r="K178" i="25"/>
  <c r="K161" i="25"/>
  <c r="E176" i="25"/>
  <c r="K145" i="25"/>
  <c r="E137" i="25"/>
  <c r="K238" i="25"/>
  <c r="K222" i="25"/>
  <c r="E194" i="25"/>
  <c r="E162" i="25"/>
  <c r="K147" i="25"/>
  <c r="K131" i="25"/>
  <c r="E140" i="25"/>
  <c r="K121" i="25"/>
  <c r="E125" i="25"/>
  <c r="E109" i="25"/>
  <c r="K95" i="25"/>
  <c r="K79" i="25"/>
  <c r="E87" i="25"/>
  <c r="K68" i="25"/>
  <c r="E72" i="25"/>
  <c r="BN83" i="23"/>
  <c r="E52" i="25" s="1"/>
  <c r="K37" i="25"/>
  <c r="E37" i="25"/>
  <c r="K18" i="25"/>
  <c r="E271" i="25"/>
  <c r="E251" i="25"/>
  <c r="E188" i="25"/>
  <c r="E156" i="25"/>
  <c r="E149" i="25"/>
  <c r="E130" i="25"/>
  <c r="K34" i="25"/>
  <c r="K115" i="25"/>
  <c r="E123" i="25"/>
  <c r="E104" i="25"/>
  <c r="K89" i="25"/>
  <c r="E97" i="25"/>
  <c r="E81" i="25"/>
  <c r="E74" i="25"/>
  <c r="K51" i="25"/>
  <c r="E51" i="25"/>
  <c r="E31" i="25"/>
  <c r="K12" i="25"/>
  <c r="E12" i="25"/>
  <c r="E191" i="25"/>
  <c r="E155" i="25"/>
  <c r="K140" i="25"/>
  <c r="E141" i="25"/>
  <c r="K110" i="25"/>
  <c r="E110" i="25"/>
  <c r="K92" i="25"/>
  <c r="E100" i="25"/>
  <c r="K77" i="25"/>
  <c r="K57" i="25"/>
  <c r="E53" i="25"/>
  <c r="E46" i="25"/>
  <c r="K23" i="25"/>
  <c r="K7" i="25"/>
  <c r="E26" i="25"/>
  <c r="E231" i="25"/>
  <c r="E215" i="25"/>
  <c r="K156" i="25"/>
  <c r="K142" i="25"/>
  <c r="E124" i="25"/>
  <c r="K67" i="25"/>
  <c r="E21" i="25"/>
  <c r="E201" i="25"/>
  <c r="K138" i="25"/>
  <c r="E112" i="25"/>
  <c r="K71" i="25"/>
  <c r="K9" i="25"/>
  <c r="K160" i="25"/>
  <c r="K146" i="25"/>
  <c r="K104" i="25"/>
  <c r="E98" i="25"/>
  <c r="E48" i="25"/>
  <c r="K172" i="25"/>
  <c r="K150" i="25"/>
  <c r="K112" i="25"/>
  <c r="E94" i="25"/>
  <c r="E36" i="25"/>
  <c r="E151" i="25"/>
  <c r="E136" i="25"/>
  <c r="K117" i="25"/>
  <c r="E121" i="25"/>
  <c r="E106" i="25"/>
  <c r="K91" i="25"/>
  <c r="E99" i="25"/>
  <c r="E79" i="25"/>
  <c r="K64" i="25"/>
  <c r="E68" i="25"/>
  <c r="K49" i="25"/>
  <c r="K33" i="25"/>
  <c r="E33" i="25"/>
  <c r="K14" i="25"/>
  <c r="E267" i="25"/>
  <c r="E247" i="25"/>
  <c r="K163" i="25"/>
  <c r="E180" i="25"/>
  <c r="K149" i="25"/>
  <c r="E142" i="25"/>
  <c r="K127" i="25"/>
  <c r="K111" i="25"/>
  <c r="E119" i="25"/>
  <c r="K101" i="25"/>
  <c r="K85" i="25"/>
  <c r="E93" i="25"/>
  <c r="K74" i="25"/>
  <c r="E70" i="25"/>
  <c r="K47" i="25"/>
  <c r="E47" i="25"/>
  <c r="K24" i="25"/>
  <c r="E175" i="25"/>
  <c r="K152" i="25"/>
  <c r="K136" i="25"/>
  <c r="E133" i="25"/>
  <c r="E126" i="25"/>
  <c r="E107" i="25"/>
  <c r="K88" i="25"/>
  <c r="E96" i="25"/>
  <c r="K73" i="25"/>
  <c r="E73" i="25"/>
  <c r="K50" i="25"/>
  <c r="E38" i="25"/>
  <c r="K19" i="25"/>
  <c r="E19" i="25"/>
  <c r="E22" i="25"/>
  <c r="E227" i="25"/>
  <c r="E211" i="25"/>
  <c r="E189" i="25"/>
  <c r="E150" i="25"/>
  <c r="K94" i="25"/>
  <c r="E67" i="25"/>
  <c r="E5" i="25"/>
  <c r="E185" i="25"/>
  <c r="E143" i="25"/>
  <c r="K98" i="25"/>
  <c r="E71" i="25"/>
  <c r="K200" i="25"/>
  <c r="E193" i="25"/>
  <c r="K130" i="25"/>
  <c r="E116" i="25"/>
  <c r="E82" i="25"/>
  <c r="K17" i="25"/>
  <c r="E203" i="25"/>
  <c r="E197" i="25"/>
  <c r="K134" i="25"/>
  <c r="E120" i="25"/>
  <c r="K75" i="25"/>
  <c r="K21" i="25"/>
  <c r="K113" i="25"/>
  <c r="E117" i="25"/>
  <c r="BN149" i="23"/>
  <c r="E102" i="25" s="1"/>
  <c r="K87" i="25"/>
  <c r="E95" i="25"/>
  <c r="K76" i="25"/>
  <c r="K60" i="25"/>
  <c r="E60" i="25"/>
  <c r="K45" i="25"/>
  <c r="E49" i="25"/>
  <c r="K26" i="25"/>
  <c r="K10" i="25"/>
  <c r="K210" i="25"/>
  <c r="E259" i="25"/>
  <c r="E243" i="25"/>
  <c r="K159" i="25"/>
  <c r="E172" i="25"/>
  <c r="K141" i="25"/>
  <c r="E138" i="25"/>
  <c r="K123" i="25"/>
  <c r="K107" i="25"/>
  <c r="E115" i="25"/>
  <c r="K97" i="25"/>
  <c r="K81" i="25"/>
  <c r="E89" i="25"/>
  <c r="K70" i="25"/>
  <c r="K43" i="25"/>
  <c r="E43" i="25"/>
  <c r="K20" i="25"/>
  <c r="K4" i="25"/>
  <c r="K166" i="25"/>
  <c r="E167" i="25"/>
  <c r="K148" i="25"/>
  <c r="K132" i="25"/>
  <c r="K126" i="25"/>
  <c r="E118" i="25"/>
  <c r="K100" i="25"/>
  <c r="K84" i="25"/>
  <c r="E92" i="25"/>
  <c r="K69" i="25"/>
  <c r="E69" i="25"/>
  <c r="K46" i="25"/>
  <c r="E34" i="25"/>
  <c r="BN41" i="23"/>
  <c r="K15" i="25" s="1"/>
  <c r="E11" i="25"/>
  <c r="BN16" i="23"/>
  <c r="E14" i="25" s="1"/>
  <c r="E223" i="25"/>
  <c r="E207" i="25"/>
  <c r="E173" i="25"/>
  <c r="E135" i="25"/>
  <c r="BN138" i="23"/>
  <c r="K78" i="25" s="1"/>
  <c r="E28" i="25"/>
  <c r="E165" i="25"/>
  <c r="K124" i="25"/>
  <c r="K82" i="25"/>
  <c r="K44" i="25"/>
  <c r="K192" i="25"/>
  <c r="E177" i="25"/>
  <c r="E139" i="25"/>
  <c r="E105" i="25"/>
  <c r="K63" i="25"/>
  <c r="E25" i="25"/>
  <c r="K196" i="25"/>
  <c r="E181" i="25"/>
  <c r="E146" i="25"/>
  <c r="K102" i="25"/>
  <c r="E75" i="25"/>
  <c r="E108" i="25"/>
  <c r="E101" i="25"/>
  <c r="E85" i="25"/>
  <c r="K66" i="25"/>
  <c r="E58" i="25"/>
  <c r="K35" i="25"/>
  <c r="E35" i="25"/>
  <c r="K16" i="25"/>
  <c r="E20" i="25"/>
  <c r="E199" i="25"/>
  <c r="E159" i="25"/>
  <c r="K144" i="25"/>
  <c r="E148" i="25"/>
  <c r="K118" i="25"/>
  <c r="E114" i="25"/>
  <c r="K96" i="25"/>
  <c r="K80" i="25"/>
  <c r="E88" i="25"/>
  <c r="K65" i="25"/>
  <c r="E65" i="25"/>
  <c r="E50" i="25"/>
  <c r="K27" i="25"/>
  <c r="K11" i="25"/>
  <c r="E235" i="25"/>
  <c r="E219" i="25"/>
  <c r="K184" i="25"/>
  <c r="E157" i="25"/>
  <c r="K116" i="25"/>
  <c r="E86" i="25"/>
  <c r="K13" i="25"/>
  <c r="K176" i="25"/>
  <c r="E153" i="25"/>
  <c r="K108" i="25"/>
  <c r="E90" i="25"/>
  <c r="K25" i="25"/>
  <c r="K180" i="25"/>
  <c r="E161" i="25"/>
  <c r="K120" i="25"/>
  <c r="K90" i="25"/>
  <c r="K52" i="25"/>
  <c r="K188" i="25"/>
  <c r="E169" i="25"/>
  <c r="E131" i="25"/>
  <c r="K86" i="25"/>
  <c r="K48" i="25"/>
  <c r="O15" i="22"/>
  <c r="P15" i="22"/>
  <c r="Q15" i="22"/>
  <c r="K251" i="25"/>
  <c r="K252" i="25"/>
  <c r="K246" i="25"/>
  <c r="G13" i="22"/>
  <c r="K249" i="25"/>
  <c r="K247" i="25"/>
  <c r="P13" i="22"/>
  <c r="K250" i="25"/>
  <c r="P14" i="22"/>
  <c r="K7" i="21"/>
  <c r="N8" i="21"/>
  <c r="K13" i="22"/>
  <c r="P10" i="21"/>
  <c r="Q10" i="21"/>
  <c r="Q14" i="22"/>
  <c r="O13" i="22"/>
  <c r="Q13" i="22"/>
  <c r="K248" i="25"/>
  <c r="N13" i="22"/>
  <c r="N15" i="22"/>
  <c r="P9" i="21"/>
  <c r="G15" i="22"/>
  <c r="D13" i="22"/>
  <c r="K15" i="22"/>
  <c r="N4" i="21"/>
  <c r="P5" i="21"/>
  <c r="P8" i="21"/>
  <c r="Q5" i="21"/>
  <c r="Q6" i="21"/>
  <c r="P7" i="21"/>
  <c r="E13" i="22"/>
  <c r="G5" i="21"/>
  <c r="O4" i="21"/>
  <c r="G8" i="21"/>
  <c r="P4" i="21"/>
  <c r="E4" i="21"/>
  <c r="Q4" i="21"/>
  <c r="Q12" i="22"/>
  <c r="Q7" i="21"/>
  <c r="N7" i="21"/>
  <c r="O5" i="21"/>
  <c r="O7" i="21"/>
  <c r="G7" i="21"/>
  <c r="O8" i="21"/>
  <c r="E15" i="22"/>
  <c r="P6" i="21"/>
  <c r="N5" i="21"/>
  <c r="Q9" i="21"/>
  <c r="C8" i="21"/>
  <c r="F13" i="22"/>
  <c r="D4" i="21"/>
  <c r="D8" i="21"/>
  <c r="E7" i="21"/>
  <c r="E5" i="21"/>
  <c r="L15" i="22"/>
  <c r="D7" i="21"/>
  <c r="I4" i="21"/>
  <c r="D15" i="22"/>
  <c r="K8" i="21"/>
  <c r="P12" i="22"/>
  <c r="F4" i="21"/>
  <c r="L13" i="22"/>
  <c r="I5" i="21"/>
  <c r="I13" i="22"/>
  <c r="Q8" i="21"/>
  <c r="E8" i="21"/>
  <c r="K4" i="21"/>
  <c r="I7" i="21"/>
  <c r="F5" i="21"/>
  <c r="I8" i="21"/>
  <c r="I15" i="22"/>
  <c r="D5" i="21"/>
  <c r="G4" i="21"/>
  <c r="F8" i="21"/>
  <c r="F15" i="22"/>
  <c r="F7" i="21"/>
  <c r="C7" i="21"/>
  <c r="E13" i="25" l="1"/>
  <c r="BO9" i="23"/>
  <c r="R4" i="21"/>
  <c r="R14" i="22"/>
  <c r="R15" i="22"/>
  <c r="R12" i="22"/>
  <c r="BO316" i="23"/>
  <c r="BO318" i="23"/>
  <c r="BO306" i="23"/>
  <c r="BO313" i="23"/>
  <c r="BO311" i="23"/>
  <c r="BO317" i="23"/>
  <c r="BO308" i="23"/>
  <c r="BO309" i="23"/>
  <c r="BO315" i="23"/>
  <c r="BO307" i="23"/>
  <c r="BO312" i="23"/>
  <c r="BO310" i="23"/>
  <c r="BO320" i="23"/>
  <c r="BO305" i="23"/>
  <c r="BO314" i="23"/>
  <c r="BO319" i="23"/>
  <c r="BO304" i="23"/>
  <c r="E3" i="25"/>
  <c r="F117" i="25" s="1"/>
  <c r="BO7" i="23"/>
  <c r="R6" i="21"/>
  <c r="BO246" i="23"/>
  <c r="BO70" i="23"/>
  <c r="BO121" i="23"/>
  <c r="BO303" i="23"/>
  <c r="BO338" i="23"/>
  <c r="BO123" i="23"/>
  <c r="BO49" i="23"/>
  <c r="BO151" i="23"/>
  <c r="BO369" i="23"/>
  <c r="BO174" i="23"/>
  <c r="BO207" i="23"/>
  <c r="BO269" i="23"/>
  <c r="BO167" i="23"/>
  <c r="BO292" i="23"/>
  <c r="BO298" i="23"/>
  <c r="BO110" i="23"/>
  <c r="BO94" i="23"/>
  <c r="BO157" i="23"/>
  <c r="BO68" i="23"/>
  <c r="BO199" i="23"/>
  <c r="BO340" i="23"/>
  <c r="BO203" i="23"/>
  <c r="BO267" i="23"/>
  <c r="BO354" i="23"/>
  <c r="BO341" i="23"/>
  <c r="BO242" i="23"/>
  <c r="BO172" i="23"/>
  <c r="BO237" i="23"/>
  <c r="BO72" i="23"/>
  <c r="BO280" i="23"/>
  <c r="BO42" i="23"/>
  <c r="BO55" i="23"/>
  <c r="BO175" i="23"/>
  <c r="BO131" i="23"/>
  <c r="BO364" i="23"/>
  <c r="BO156" i="23"/>
  <c r="BO226" i="23"/>
  <c r="BO288" i="23"/>
  <c r="BO179" i="23"/>
  <c r="BO109" i="23"/>
  <c r="BO284" i="23"/>
  <c r="BO224" i="23"/>
  <c r="BO176" i="23"/>
  <c r="BO228" i="23"/>
  <c r="BO217" i="23"/>
  <c r="BO81" i="23"/>
  <c r="BO31" i="23"/>
  <c r="BO163" i="23"/>
  <c r="BO160" i="23"/>
  <c r="BO85" i="23"/>
  <c r="BO264" i="23"/>
  <c r="BO82" i="23"/>
  <c r="BO322" i="23"/>
  <c r="BO250" i="23"/>
  <c r="BO367" i="23"/>
  <c r="BO337" i="23"/>
  <c r="BO227" i="23"/>
  <c r="BO141" i="23"/>
  <c r="BO190" i="23"/>
  <c r="BO146" i="23"/>
  <c r="BO40" i="23"/>
  <c r="BO104" i="23"/>
  <c r="BO95" i="23"/>
  <c r="BO220" i="23"/>
  <c r="BO113" i="23"/>
  <c r="BO244" i="23"/>
  <c r="BO347" i="23"/>
  <c r="BO191" i="23"/>
  <c r="BO149" i="23"/>
  <c r="BO13" i="23"/>
  <c r="BO96" i="23"/>
  <c r="BO67" i="23"/>
  <c r="BO97" i="23"/>
  <c r="BO38" i="23"/>
  <c r="BO238" i="23"/>
  <c r="BO265" i="23"/>
  <c r="BO164" i="23"/>
  <c r="BO105" i="23"/>
  <c r="BO77" i="23"/>
  <c r="BO43" i="23"/>
  <c r="BO145" i="23"/>
  <c r="BO270" i="23"/>
  <c r="BO249" i="23"/>
  <c r="BO202" i="23"/>
  <c r="BO142" i="23"/>
  <c r="BO75" i="23"/>
  <c r="BO328" i="23"/>
  <c r="BO261" i="23"/>
  <c r="BO52" i="23"/>
  <c r="BO91" i="23"/>
  <c r="BO133" i="23"/>
  <c r="BO83" i="23"/>
  <c r="BO24" i="23"/>
  <c r="BO58" i="23"/>
  <c r="BO65" i="23"/>
  <c r="BO299" i="23"/>
  <c r="BO215" i="23"/>
  <c r="BO124" i="23"/>
  <c r="BO170" i="23"/>
  <c r="BO86" i="23"/>
  <c r="BO275" i="23"/>
  <c r="BO209" i="23"/>
  <c r="BO66" i="23"/>
  <c r="BO18" i="23"/>
  <c r="BO101" i="23"/>
  <c r="BO143" i="23"/>
  <c r="BO218" i="23"/>
  <c r="BO182" i="23"/>
  <c r="BO73" i="23"/>
  <c r="BO89" i="23"/>
  <c r="BO243" i="23"/>
  <c r="BO281" i="23"/>
  <c r="BO223" i="23"/>
  <c r="BO229" i="23"/>
  <c r="BO20" i="23"/>
  <c r="BO93" i="23"/>
  <c r="BO360" i="23"/>
  <c r="BO208" i="23"/>
  <c r="BO180" i="23"/>
  <c r="BO125" i="23"/>
  <c r="BO16" i="23"/>
  <c r="BO64" i="23"/>
  <c r="BO102" i="23"/>
  <c r="BO46" i="23"/>
  <c r="BO221" i="23"/>
  <c r="R9" i="21"/>
  <c r="R7" i="21"/>
  <c r="R8" i="21"/>
  <c r="R10" i="21"/>
  <c r="R13" i="22"/>
  <c r="R5" i="21"/>
  <c r="BO342" i="23"/>
  <c r="BO122" i="23"/>
  <c r="BO15" i="23"/>
  <c r="BO92" i="23"/>
  <c r="BO200" i="23"/>
  <c r="BO48" i="23"/>
  <c r="BO39" i="23"/>
  <c r="BO241" i="23"/>
  <c r="BO161" i="23"/>
  <c r="BO8" i="23"/>
  <c r="BO355" i="23"/>
  <c r="BO271" i="23"/>
  <c r="BO115" i="23"/>
  <c r="K106" i="25"/>
  <c r="BO239" i="23"/>
  <c r="BO291" i="23"/>
  <c r="BO302" i="23"/>
  <c r="BO181" i="23"/>
  <c r="BO285" i="23"/>
  <c r="BO19" i="23"/>
  <c r="BO323" i="23"/>
  <c r="BO345" i="23"/>
  <c r="BO119" i="23"/>
  <c r="BO183" i="23"/>
  <c r="BO300" i="23"/>
  <c r="BO326" i="23"/>
  <c r="BO232" i="23"/>
  <c r="BO368" i="23"/>
  <c r="BO196" i="23"/>
  <c r="BO71" i="23"/>
  <c r="BO14" i="23"/>
  <c r="BO57" i="23"/>
  <c r="BO6" i="23"/>
  <c r="BO80" i="23"/>
  <c r="BO32" i="23"/>
  <c r="BO198" i="23"/>
  <c r="BO100" i="23"/>
  <c r="BO277" i="23"/>
  <c r="BO184" i="23"/>
  <c r="BO254" i="23"/>
  <c r="BO344" i="23"/>
  <c r="BO120" i="23"/>
  <c r="BO34" i="23"/>
  <c r="BO54" i="23"/>
  <c r="BO63" i="23"/>
  <c r="BO37" i="23"/>
  <c r="BO129" i="23"/>
  <c r="BO213" i="23"/>
  <c r="BO118" i="23"/>
  <c r="BO185" i="23"/>
  <c r="BO45" i="23"/>
  <c r="BO192" i="23"/>
  <c r="BO259" i="23"/>
  <c r="BO22" i="23"/>
  <c r="BO79" i="23"/>
  <c r="BO47" i="23"/>
  <c r="BO90" i="23"/>
  <c r="BO51" i="23"/>
  <c r="BO99" i="23"/>
  <c r="BO117" i="23"/>
  <c r="BO206" i="23"/>
  <c r="BO111" i="23"/>
  <c r="BO169" i="23"/>
  <c r="BO247" i="23"/>
  <c r="BO287" i="23"/>
  <c r="BO335" i="23"/>
  <c r="BO168" i="23"/>
  <c r="BO268" i="23"/>
  <c r="BO231" i="23"/>
  <c r="BO334" i="23"/>
  <c r="BO114" i="23"/>
  <c r="BO136" i="23"/>
  <c r="BO88" i="23"/>
  <c r="BO4" i="23"/>
  <c r="BO212" i="23"/>
  <c r="BO69" i="23"/>
  <c r="BO189" i="23"/>
  <c r="BO255" i="23"/>
  <c r="BO25" i="23"/>
  <c r="BO155" i="23"/>
  <c r="BO260" i="23"/>
  <c r="BO126" i="23"/>
  <c r="BO272" i="23"/>
  <c r="BO348" i="23"/>
  <c r="BO205" i="23"/>
  <c r="BO84" i="23"/>
  <c r="BO12" i="23"/>
  <c r="BO219" i="23"/>
  <c r="BO26" i="23"/>
  <c r="BO266" i="23"/>
  <c r="BO162" i="23"/>
  <c r="BO297" i="23"/>
  <c r="BO332" i="23"/>
  <c r="BO178" i="23"/>
  <c r="BO11" i="23"/>
  <c r="BO252" i="23"/>
  <c r="BO358" i="23"/>
  <c r="BO251" i="23"/>
  <c r="BO173" i="23"/>
  <c r="BO127" i="23"/>
  <c r="BO324" i="23"/>
  <c r="BO273" i="23"/>
  <c r="BO128" i="23"/>
  <c r="BO137" i="23"/>
  <c r="BO62" i="23"/>
  <c r="BO30" i="23"/>
  <c r="BO50" i="23"/>
  <c r="BO98" i="23"/>
  <c r="BO59" i="23"/>
  <c r="BO78" i="23"/>
  <c r="BO138" i="23"/>
  <c r="BO166" i="23"/>
  <c r="BO225" i="23"/>
  <c r="BO134" i="23"/>
  <c r="BO201" i="23"/>
  <c r="BO245" i="23"/>
  <c r="BO116" i="23"/>
  <c r="BO295" i="23"/>
  <c r="BO29" i="23"/>
  <c r="BO188" i="23"/>
  <c r="BO61" i="23"/>
  <c r="BO27" i="23"/>
  <c r="BO36" i="23"/>
  <c r="BO106" i="23"/>
  <c r="BO186" i="23"/>
  <c r="BO293" i="23"/>
  <c r="BO193" i="23"/>
  <c r="BO349" i="23"/>
  <c r="BO294" i="23"/>
  <c r="BO187" i="23"/>
  <c r="BO41" i="23"/>
  <c r="BO21" i="23"/>
  <c r="BO346" i="23"/>
  <c r="BO357" i="23"/>
  <c r="BO35" i="23"/>
  <c r="BO257" i="23"/>
  <c r="BO356" i="23"/>
  <c r="BO240" i="23"/>
  <c r="BO343" i="23"/>
  <c r="BO296" i="23"/>
  <c r="BO258" i="23"/>
  <c r="BO23" i="23"/>
  <c r="BO76" i="23"/>
  <c r="BO147" i="23"/>
  <c r="BO171" i="23"/>
  <c r="BO135" i="23"/>
  <c r="BO256" i="23"/>
  <c r="BO130" i="23"/>
  <c r="BO74" i="23"/>
  <c r="BO353" i="23"/>
  <c r="BO331" i="23"/>
  <c r="BO44" i="23"/>
  <c r="BO230" i="23"/>
  <c r="BO283" i="23"/>
  <c r="BO165" i="23"/>
  <c r="BO366" i="23"/>
  <c r="BO333" i="23"/>
  <c r="BO359" i="23"/>
  <c r="BO33" i="23"/>
  <c r="BO253" i="23"/>
  <c r="BO158" i="23"/>
  <c r="BO286" i="23"/>
  <c r="BO108" i="23"/>
  <c r="BO235" i="23"/>
  <c r="BO330" i="23"/>
  <c r="BO60" i="23"/>
  <c r="BO197" i="23"/>
  <c r="BO351" i="23"/>
  <c r="BO321" i="23"/>
  <c r="BO279" i="23"/>
  <c r="BO17" i="23"/>
  <c r="BO152" i="23"/>
  <c r="BO154" i="23"/>
  <c r="BO289" i="23"/>
  <c r="BO177" i="23"/>
  <c r="BO336" i="23"/>
  <c r="BO139" i="23"/>
  <c r="BO195" i="23"/>
  <c r="BO262" i="23"/>
  <c r="BO350" i="23"/>
  <c r="BO282" i="23"/>
  <c r="BO140" i="23"/>
  <c r="BO329" i="23"/>
  <c r="BO274" i="23"/>
  <c r="BO144" i="23"/>
  <c r="BO10" i="23"/>
  <c r="BO28" i="23"/>
  <c r="BO159" i="23"/>
  <c r="BO112" i="23"/>
  <c r="BO222" i="23"/>
  <c r="BO352" i="23"/>
  <c r="BO153" i="23"/>
  <c r="BO211" i="23"/>
  <c r="BO278" i="23"/>
  <c r="BO362" i="23"/>
  <c r="BO325" i="23"/>
  <c r="BO263" i="23"/>
  <c r="BO132" i="23"/>
  <c r="BO204" i="23"/>
  <c r="BO363" i="23"/>
  <c r="BO87" i="23"/>
  <c r="BO194" i="23"/>
  <c r="BO233" i="23"/>
  <c r="BO150" i="23"/>
  <c r="BO248" i="23"/>
  <c r="BO56" i="23"/>
  <c r="BO301" i="23"/>
  <c r="BO107" i="23"/>
  <c r="BO216" i="23"/>
  <c r="BO365" i="23"/>
  <c r="BO327" i="23"/>
  <c r="BO290" i="23"/>
  <c r="BO210" i="23"/>
  <c r="BO361" i="23"/>
  <c r="BO339" i="23"/>
  <c r="BO234" i="23"/>
  <c r="BO103" i="23"/>
  <c r="BO214" i="23"/>
  <c r="BO5" i="23"/>
  <c r="BO276" i="23"/>
  <c r="BO148" i="23"/>
  <c r="BO236" i="23"/>
  <c r="BO53" i="23"/>
  <c r="A4" i="21" l="1"/>
  <c r="A10" i="21"/>
  <c r="F129" i="25"/>
  <c r="F215" i="25"/>
  <c r="F19" i="25"/>
  <c r="F201" i="25"/>
  <c r="F197" i="25"/>
  <c r="F89" i="25"/>
  <c r="F246" i="25"/>
  <c r="F69" i="25"/>
  <c r="F66" i="25"/>
  <c r="F98" i="25"/>
  <c r="F272" i="25"/>
  <c r="F158" i="25"/>
  <c r="F222" i="25"/>
  <c r="F295" i="25"/>
  <c r="F269" i="25"/>
  <c r="F148" i="25"/>
  <c r="F288" i="25"/>
  <c r="F296" i="25"/>
  <c r="F275" i="25"/>
  <c r="F294" i="25"/>
  <c r="F285" i="25"/>
  <c r="F300" i="25"/>
  <c r="F310" i="25"/>
  <c r="F286" i="25"/>
  <c r="F305" i="25"/>
  <c r="F279" i="25"/>
  <c r="F287" i="25"/>
  <c r="F307" i="25"/>
  <c r="F280" i="25"/>
  <c r="F302" i="25"/>
  <c r="F309" i="25"/>
  <c r="F273" i="25"/>
  <c r="F297" i="25"/>
  <c r="F277" i="25"/>
  <c r="F292" i="25"/>
  <c r="F293" i="25"/>
  <c r="F276" i="25"/>
  <c r="F274" i="25"/>
  <c r="F304" i="25"/>
  <c r="F281" i="25"/>
  <c r="F290" i="25"/>
  <c r="F306" i="25"/>
  <c r="F284" i="25"/>
  <c r="F291" i="25"/>
  <c r="F308" i="25"/>
  <c r="F301" i="25"/>
  <c r="F299" i="25"/>
  <c r="F283" i="25"/>
  <c r="F278" i="25"/>
  <c r="F298" i="25"/>
  <c r="F289" i="25"/>
  <c r="F282" i="25"/>
  <c r="F303" i="25"/>
  <c r="F311" i="25"/>
  <c r="F53" i="25"/>
  <c r="F82" i="25"/>
  <c r="F96" i="25"/>
  <c r="F182" i="25"/>
  <c r="F75" i="25"/>
  <c r="F123" i="25"/>
  <c r="F110" i="25"/>
  <c r="F72" i="25"/>
  <c r="F60" i="25"/>
  <c r="F193" i="25"/>
  <c r="F168" i="25"/>
  <c r="F252" i="25"/>
  <c r="F107" i="25"/>
  <c r="F38" i="25"/>
  <c r="F173" i="25"/>
  <c r="F132" i="25"/>
  <c r="F245" i="25"/>
  <c r="F243" i="25"/>
  <c r="F223" i="25"/>
  <c r="F102" i="25"/>
  <c r="F133" i="25"/>
  <c r="F155" i="25"/>
  <c r="F49" i="25"/>
  <c r="F48" i="25"/>
  <c r="F146" i="25"/>
  <c r="F139" i="25"/>
  <c r="F122" i="25"/>
  <c r="F42" i="25"/>
  <c r="F83" i="25"/>
  <c r="F50" i="25"/>
  <c r="F76" i="25"/>
  <c r="F257" i="25"/>
  <c r="F71" i="25"/>
  <c r="F130" i="25"/>
  <c r="F30" i="25"/>
  <c r="F242" i="25"/>
  <c r="F108" i="25"/>
  <c r="F163" i="25"/>
  <c r="F115" i="25"/>
  <c r="F153" i="25"/>
  <c r="F126" i="25"/>
  <c r="F128" i="25"/>
  <c r="F263" i="25"/>
  <c r="F190" i="25"/>
  <c r="F20" i="25"/>
  <c r="F67" i="25"/>
  <c r="F77" i="25"/>
  <c r="F127" i="25"/>
  <c r="F262" i="25"/>
  <c r="F55" i="25"/>
  <c r="F171" i="25"/>
  <c r="F33" i="25"/>
  <c r="F265" i="25"/>
  <c r="F68" i="25"/>
  <c r="F169" i="25"/>
  <c r="F62" i="25"/>
  <c r="F213" i="25"/>
  <c r="F199" i="25"/>
  <c r="F143" i="25"/>
  <c r="F209" i="25"/>
  <c r="F157" i="25"/>
  <c r="F23" i="25"/>
  <c r="F178" i="25"/>
  <c r="F8" i="25"/>
  <c r="F56" i="25"/>
  <c r="F120" i="25"/>
  <c r="F198" i="25"/>
  <c r="F240" i="25"/>
  <c r="F254" i="25"/>
  <c r="F216" i="25"/>
  <c r="F203" i="25"/>
  <c r="F116" i="25"/>
  <c r="F43" i="25"/>
  <c r="F78" i="25"/>
  <c r="F74" i="25"/>
  <c r="F204" i="25"/>
  <c r="F140" i="25"/>
  <c r="F235" i="25"/>
  <c r="F270" i="25"/>
  <c r="F13" i="25"/>
  <c r="F32" i="25"/>
  <c r="F11" i="25"/>
  <c r="F15" i="25"/>
  <c r="F268" i="25"/>
  <c r="F238" i="25"/>
  <c r="F188" i="25"/>
  <c r="F16" i="25"/>
  <c r="F45" i="25"/>
  <c r="F271" i="25"/>
  <c r="F25" i="25"/>
  <c r="F86" i="25"/>
  <c r="F248" i="25"/>
  <c r="F51" i="25"/>
  <c r="F41" i="25"/>
  <c r="F24" i="25"/>
  <c r="F260" i="25"/>
  <c r="F145" i="25"/>
  <c r="F225" i="25"/>
  <c r="F159" i="25"/>
  <c r="F172" i="25"/>
  <c r="F29" i="25"/>
  <c r="F105" i="25"/>
  <c r="F156" i="25"/>
  <c r="F144" i="25"/>
  <c r="F36" i="25"/>
  <c r="F135" i="25"/>
  <c r="F21" i="25"/>
  <c r="F194" i="25"/>
  <c r="F70" i="25"/>
  <c r="F94" i="25"/>
  <c r="F85" i="25"/>
  <c r="F61" i="25"/>
  <c r="F179" i="25"/>
  <c r="F118" i="25"/>
  <c r="F253" i="25"/>
  <c r="F114" i="25"/>
  <c r="F185" i="25"/>
  <c r="F210" i="25"/>
  <c r="F259" i="25"/>
  <c r="F214" i="25"/>
  <c r="F217" i="25"/>
  <c r="F90" i="25"/>
  <c r="F247" i="25"/>
  <c r="F124" i="25"/>
  <c r="F113" i="25"/>
  <c r="F233" i="25"/>
  <c r="F237" i="25"/>
  <c r="F37" i="25"/>
  <c r="F47" i="25"/>
  <c r="F212" i="25"/>
  <c r="F256" i="25"/>
  <c r="F154" i="25"/>
  <c r="F162" i="25"/>
  <c r="F161" i="25"/>
  <c r="F177" i="25"/>
  <c r="F208" i="25"/>
  <c r="F234" i="25"/>
  <c r="F34" i="25"/>
  <c r="F44" i="25"/>
  <c r="F267" i="25"/>
  <c r="F14" i="25"/>
  <c r="F109" i="25"/>
  <c r="F88" i="25"/>
  <c r="F183" i="25"/>
  <c r="F167" i="25"/>
  <c r="F202" i="25"/>
  <c r="F104" i="25"/>
  <c r="F5" i="25"/>
  <c r="F17" i="25"/>
  <c r="F196" i="25"/>
  <c r="F73" i="25"/>
  <c r="F119" i="25"/>
  <c r="F151" i="25"/>
  <c r="F80" i="25"/>
  <c r="F103" i="25"/>
  <c r="F65" i="25"/>
  <c r="F250" i="25"/>
  <c r="F64" i="25"/>
  <c r="F136" i="25"/>
  <c r="F189" i="25"/>
  <c r="F35" i="25"/>
  <c r="F131" i="25"/>
  <c r="F192" i="25"/>
  <c r="F200" i="25"/>
  <c r="F101" i="25"/>
  <c r="F91" i="25"/>
  <c r="F10" i="25"/>
  <c r="F54" i="25"/>
  <c r="F87" i="25"/>
  <c r="F255" i="25"/>
  <c r="F181" i="25"/>
  <c r="F111" i="25"/>
  <c r="F165" i="25"/>
  <c r="F149" i="25"/>
  <c r="F6" i="25"/>
  <c r="F137" i="25"/>
  <c r="F9" i="25"/>
  <c r="F141" i="25"/>
  <c r="F57" i="25"/>
  <c r="F26" i="25"/>
  <c r="F22" i="25"/>
  <c r="F18" i="25"/>
  <c r="F226" i="25"/>
  <c r="F125" i="25"/>
  <c r="F221" i="25"/>
  <c r="F239" i="25"/>
  <c r="F249" i="25"/>
  <c r="F7" i="25"/>
  <c r="F28" i="25"/>
  <c r="F40" i="25"/>
  <c r="F147" i="25"/>
  <c r="F46" i="25"/>
  <c r="F39" i="25"/>
  <c r="F218" i="25"/>
  <c r="F264" i="25"/>
  <c r="F241" i="25"/>
  <c r="F12" i="25"/>
  <c r="F206" i="25"/>
  <c r="F52" i="25"/>
  <c r="F99" i="25"/>
  <c r="F97" i="25"/>
  <c r="F27" i="25"/>
  <c r="F184" i="25"/>
  <c r="F231" i="25"/>
  <c r="F112" i="25"/>
  <c r="F3" i="25"/>
  <c r="F79" i="25"/>
  <c r="F244" i="25"/>
  <c r="F219" i="25"/>
  <c r="F92" i="25"/>
  <c r="F166" i="25"/>
  <c r="F229" i="25"/>
  <c r="F258" i="25"/>
  <c r="F227" i="25"/>
  <c r="F84" i="25"/>
  <c r="F176" i="25"/>
  <c r="F186" i="25"/>
  <c r="F59" i="25"/>
  <c r="F152" i="25"/>
  <c r="F93" i="25"/>
  <c r="F164" i="25"/>
  <c r="F142" i="25"/>
  <c r="F121" i="25"/>
  <c r="F138" i="25"/>
  <c r="F261" i="25"/>
  <c r="F174" i="25"/>
  <c r="F191" i="25"/>
  <c r="F81" i="25"/>
  <c r="F205" i="25"/>
  <c r="F180" i="25"/>
  <c r="F232" i="25"/>
  <c r="F211" i="25"/>
  <c r="F170" i="25"/>
  <c r="F236" i="25"/>
  <c r="F58" i="25"/>
  <c r="F134" i="25"/>
  <c r="F160" i="25"/>
  <c r="F175" i="25"/>
  <c r="F187" i="25"/>
  <c r="F4" i="25"/>
  <c r="F230" i="25"/>
  <c r="F106" i="25"/>
  <c r="F31" i="25"/>
  <c r="F63" i="25"/>
  <c r="F266" i="25"/>
  <c r="F207" i="25"/>
  <c r="F220" i="25"/>
  <c r="F251" i="25"/>
  <c r="F195" i="25"/>
  <c r="F150" i="25"/>
  <c r="F228" i="25"/>
  <c r="F95" i="25"/>
  <c r="F224" i="25"/>
  <c r="F100" i="25"/>
  <c r="A14" i="22"/>
  <c r="A13" i="22"/>
  <c r="A6" i="21"/>
  <c r="A12" i="22"/>
  <c r="A9" i="21"/>
  <c r="A15" i="22"/>
  <c r="A8" i="21"/>
  <c r="A5" i="21"/>
  <c r="A7" i="21"/>
  <c r="L29" i="25"/>
  <c r="L6" i="25"/>
  <c r="L250" i="25"/>
  <c r="L209" i="25"/>
  <c r="L41" i="25"/>
  <c r="L47" i="25"/>
  <c r="L3" i="25"/>
  <c r="L40" i="25"/>
  <c r="L167" i="25"/>
  <c r="L169" i="25"/>
  <c r="L38" i="25"/>
  <c r="L45" i="25"/>
  <c r="L53" i="25"/>
  <c r="L79" i="25"/>
  <c r="L69" i="25"/>
  <c r="L148" i="25"/>
  <c r="L158" i="25"/>
  <c r="L187" i="25"/>
  <c r="L57" i="25"/>
  <c r="L60" i="25"/>
  <c r="L150" i="25"/>
  <c r="L251" i="25"/>
  <c r="L71" i="25"/>
  <c r="L67" i="25"/>
  <c r="L126" i="25"/>
  <c r="L182" i="25"/>
  <c r="L235" i="25"/>
  <c r="L94" i="25"/>
  <c r="L168" i="25"/>
  <c r="L196" i="25"/>
  <c r="L14" i="25"/>
  <c r="L48" i="25"/>
  <c r="L49" i="25"/>
  <c r="L63" i="25"/>
  <c r="L174" i="25"/>
  <c r="L30" i="25"/>
  <c r="L193" i="25"/>
  <c r="L44" i="25"/>
  <c r="L39" i="25"/>
  <c r="L73" i="25"/>
  <c r="L206" i="25"/>
  <c r="L15" i="25"/>
  <c r="L163" i="25"/>
  <c r="L43" i="25"/>
  <c r="L177" i="25"/>
  <c r="L51" i="25"/>
  <c r="L155" i="25"/>
  <c r="L173" i="25"/>
  <c r="L42" i="25"/>
  <c r="L217" i="25"/>
  <c r="L236" i="25"/>
  <c r="L181" i="25"/>
  <c r="L52" i="25"/>
  <c r="L76" i="25"/>
  <c r="L85" i="25"/>
  <c r="L97" i="25"/>
  <c r="L66" i="25"/>
  <c r="L113" i="25"/>
  <c r="L146" i="25"/>
  <c r="L222" i="25"/>
  <c r="L190" i="25"/>
  <c r="L202" i="25"/>
  <c r="L191" i="25"/>
  <c r="L248" i="25"/>
  <c r="L244" i="25"/>
  <c r="L203" i="25"/>
  <c r="L5" i="25"/>
  <c r="L8" i="25"/>
  <c r="L64" i="25"/>
  <c r="L91" i="25"/>
  <c r="L70" i="25"/>
  <c r="L125" i="25"/>
  <c r="L123" i="25"/>
  <c r="L144" i="25"/>
  <c r="L226" i="25"/>
  <c r="L128" i="25"/>
  <c r="L232" i="25"/>
  <c r="L237" i="25"/>
  <c r="L180" i="25"/>
  <c r="L240" i="25"/>
  <c r="L19" i="25"/>
  <c r="L18" i="25"/>
  <c r="L55" i="25"/>
  <c r="L65" i="25"/>
  <c r="L95" i="25"/>
  <c r="L86" i="25"/>
  <c r="L121" i="25"/>
  <c r="L145" i="25"/>
  <c r="L136" i="25"/>
  <c r="L175" i="25"/>
  <c r="L252" i="25"/>
  <c r="L183" i="25"/>
  <c r="L245" i="25"/>
  <c r="L33" i="25"/>
  <c r="L27" i="25"/>
  <c r="L20" i="25"/>
  <c r="L90" i="25"/>
  <c r="L68" i="25"/>
  <c r="L109" i="25"/>
  <c r="L147" i="25"/>
  <c r="L218" i="25"/>
  <c r="L198" i="25"/>
  <c r="L201" i="25"/>
  <c r="L188" i="25"/>
  <c r="L184" i="25"/>
  <c r="L243" i="25"/>
  <c r="L227" i="25"/>
  <c r="L105" i="25"/>
  <c r="L228" i="25"/>
  <c r="L23" i="25"/>
  <c r="L98" i="25"/>
  <c r="L124" i="25"/>
  <c r="L154" i="25"/>
  <c r="L4" i="25"/>
  <c r="L100" i="25"/>
  <c r="L139" i="25"/>
  <c r="L204" i="25"/>
  <c r="L34" i="25"/>
  <c r="L106" i="25"/>
  <c r="L115" i="25"/>
  <c r="L224" i="25"/>
  <c r="L176" i="25"/>
  <c r="L171" i="25"/>
  <c r="L35" i="25"/>
  <c r="L200" i="25"/>
  <c r="L107" i="25"/>
  <c r="L16" i="25"/>
  <c r="L17" i="25"/>
  <c r="L46" i="25"/>
  <c r="L225" i="25"/>
  <c r="L161" i="25"/>
  <c r="L242" i="25"/>
  <c r="L246" i="25"/>
  <c r="L37" i="25"/>
  <c r="L159" i="25"/>
  <c r="L185" i="25"/>
  <c r="L36" i="25"/>
  <c r="L165" i="25"/>
  <c r="L84" i="25"/>
  <c r="L54" i="25"/>
  <c r="L116" i="25"/>
  <c r="L143" i="25"/>
  <c r="L135" i="25"/>
  <c r="L199" i="25"/>
  <c r="L212" i="25"/>
  <c r="L241" i="25"/>
  <c r="L233" i="25"/>
  <c r="L239" i="25"/>
  <c r="L11" i="25"/>
  <c r="L28" i="25"/>
  <c r="L77" i="25"/>
  <c r="L88" i="25"/>
  <c r="L83" i="25"/>
  <c r="L81" i="25"/>
  <c r="L129" i="25"/>
  <c r="L149" i="25"/>
  <c r="L156" i="25"/>
  <c r="L162" i="25"/>
  <c r="L164" i="25"/>
  <c r="L195" i="25"/>
  <c r="L192" i="25"/>
  <c r="L26" i="25"/>
  <c r="L22" i="25"/>
  <c r="L61" i="25"/>
  <c r="L89" i="25"/>
  <c r="L87" i="25"/>
  <c r="L74" i="25"/>
  <c r="L122" i="25"/>
  <c r="L103" i="25"/>
  <c r="L132" i="25"/>
  <c r="L151" i="25"/>
  <c r="L160" i="25"/>
  <c r="L166" i="25"/>
  <c r="L157" i="25"/>
  <c r="L205" i="25"/>
  <c r="L31" i="25"/>
  <c r="L32" i="25"/>
  <c r="L9" i="25"/>
  <c r="L72" i="25"/>
  <c r="L82" i="25"/>
  <c r="L101" i="25"/>
  <c r="L80" i="25"/>
  <c r="L142" i="25"/>
  <c r="L152" i="25"/>
  <c r="L234" i="25"/>
  <c r="L138" i="25"/>
  <c r="L208" i="25"/>
  <c r="L114" i="25"/>
  <c r="L140" i="25"/>
  <c r="L179" i="25"/>
  <c r="L92" i="25"/>
  <c r="L104" i="25"/>
  <c r="L178" i="25"/>
  <c r="L229" i="25"/>
  <c r="L78" i="25"/>
  <c r="L119" i="25"/>
  <c r="L214" i="25"/>
  <c r="L215" i="25"/>
  <c r="L59" i="25"/>
  <c r="L170" i="25"/>
  <c r="L223" i="25"/>
  <c r="L7" i="25"/>
  <c r="L189" i="25"/>
  <c r="L50" i="25"/>
  <c r="L102" i="25"/>
  <c r="L172" i="25"/>
  <c r="L153" i="25"/>
  <c r="L221" i="25"/>
  <c r="L25" i="25"/>
  <c r="L10" i="25"/>
  <c r="L93" i="25"/>
  <c r="L137" i="25"/>
  <c r="L230" i="25"/>
  <c r="L21" i="25"/>
  <c r="L75" i="25"/>
  <c r="L186" i="25"/>
  <c r="L247" i="25"/>
  <c r="L96" i="25"/>
  <c r="L58" i="25"/>
  <c r="L99" i="25"/>
  <c r="L112" i="25"/>
  <c r="L134" i="25"/>
  <c r="L216" i="25"/>
  <c r="L56" i="25"/>
  <c r="L238" i="25"/>
  <c r="L219" i="25"/>
  <c r="L111" i="25"/>
  <c r="L141" i="25"/>
  <c r="L249" i="25"/>
  <c r="L120" i="25"/>
  <c r="L62" i="25"/>
  <c r="L210" i="25"/>
  <c r="L211" i="25"/>
  <c r="L13" i="25"/>
  <c r="L117" i="25"/>
  <c r="L108" i="25"/>
  <c r="L197" i="25"/>
  <c r="L12" i="25"/>
  <c r="L118" i="25"/>
  <c r="L133" i="25"/>
  <c r="L207" i="25"/>
  <c r="L130" i="25"/>
  <c r="L231" i="25"/>
  <c r="L131" i="25"/>
  <c r="L24" i="25"/>
  <c r="L127" i="25"/>
  <c r="L110" i="25"/>
  <c r="L194" i="25"/>
  <c r="L220" i="25"/>
  <c r="L213" i="25"/>
  <c r="O7" i="22" l="1"/>
  <c r="O6" i="22"/>
  <c r="O5" i="22"/>
  <c r="O19" i="21"/>
  <c r="O20" i="21"/>
  <c r="O18" i="21"/>
  <c r="O17" i="21"/>
  <c r="O16" i="21"/>
  <c r="O21" i="21"/>
  <c r="N7" i="22"/>
  <c r="N6" i="22"/>
  <c r="N5" i="22"/>
  <c r="N16" i="21"/>
  <c r="N17" i="21"/>
  <c r="N20" i="21"/>
  <c r="N19" i="21"/>
  <c r="N21" i="21"/>
  <c r="N18" i="21"/>
  <c r="L7" i="22"/>
  <c r="I6" i="22"/>
  <c r="C6" i="22"/>
  <c r="L6" i="22"/>
  <c r="I4" i="22"/>
  <c r="K4" i="22"/>
  <c r="C5" i="22"/>
  <c r="L5" i="22"/>
  <c r="K5" i="22"/>
  <c r="L4" i="22"/>
  <c r="C4" i="22"/>
  <c r="K6" i="22"/>
  <c r="K7" i="22"/>
  <c r="L20" i="21"/>
  <c r="L19" i="21"/>
  <c r="L16" i="21"/>
  <c r="L21" i="21"/>
  <c r="L18" i="21"/>
  <c r="L17" i="21"/>
  <c r="I7" i="22"/>
  <c r="I5" i="22"/>
  <c r="C7" i="22"/>
  <c r="B7" i="22"/>
  <c r="B6" i="22"/>
  <c r="B4" i="22"/>
  <c r="B5" i="22"/>
  <c r="B20" i="21"/>
  <c r="B21" i="21"/>
  <c r="C20" i="21"/>
  <c r="B19" i="21"/>
  <c r="C16" i="21"/>
  <c r="C17" i="21"/>
  <c r="B15" i="21"/>
  <c r="C18" i="21"/>
  <c r="B16" i="21"/>
  <c r="C19" i="21"/>
  <c r="D17" i="21"/>
  <c r="B18" i="21"/>
  <c r="C21" i="21"/>
  <c r="E17" i="21"/>
  <c r="C15" i="21"/>
  <c r="B17" i="21"/>
  <c r="J17" i="21"/>
  <c r="K21" i="21"/>
  <c r="K20" i="21"/>
  <c r="K19" i="21"/>
  <c r="K18" i="21"/>
  <c r="K17" i="21"/>
  <c r="K16" i="21"/>
  <c r="I21" i="21"/>
  <c r="I20" i="21"/>
  <c r="I17" i="21"/>
  <c r="I19" i="21"/>
  <c r="I18" i="21"/>
  <c r="I16" i="21"/>
  <c r="H7" i="22"/>
  <c r="H6" i="22"/>
  <c r="H5" i="22"/>
  <c r="H20" i="21"/>
  <c r="H16" i="21"/>
  <c r="G19" i="21"/>
  <c r="H19" i="21"/>
  <c r="H15" i="21"/>
  <c r="G18" i="21"/>
  <c r="H18" i="21"/>
  <c r="G21" i="21"/>
  <c r="H21" i="21"/>
  <c r="H17" i="21"/>
  <c r="G20" i="21"/>
  <c r="G17" i="21"/>
  <c r="G16" i="21"/>
  <c r="G15" i="21"/>
  <c r="F15" i="21"/>
  <c r="Q5" i="22"/>
  <c r="P5" i="22"/>
  <c r="M5" i="22"/>
  <c r="J5" i="22"/>
  <c r="Q6" i="22"/>
  <c r="P6" i="22"/>
  <c r="M6" i="22"/>
  <c r="J6" i="22"/>
  <c r="Q7" i="22"/>
  <c r="P7" i="22"/>
  <c r="M7" i="22"/>
  <c r="J7" i="22"/>
  <c r="Q4" i="22"/>
  <c r="P4" i="22"/>
  <c r="O4" i="22"/>
  <c r="N4" i="22"/>
  <c r="M4" i="22"/>
  <c r="J4" i="22"/>
  <c r="Q16" i="21"/>
  <c r="Q20" i="21"/>
  <c r="P17" i="21"/>
  <c r="P21" i="21"/>
  <c r="O15" i="21"/>
  <c r="M16" i="21"/>
  <c r="M20" i="21"/>
  <c r="K15" i="21"/>
  <c r="J19" i="21"/>
  <c r="P20" i="21"/>
  <c r="M19" i="21"/>
  <c r="J15" i="21"/>
  <c r="Q17" i="21"/>
  <c r="Q21" i="21"/>
  <c r="P18" i="21"/>
  <c r="P15" i="21"/>
  <c r="M17" i="21"/>
  <c r="M21" i="21"/>
  <c r="L15" i="21"/>
  <c r="J16" i="21"/>
  <c r="J20" i="21"/>
  <c r="P16" i="21"/>
  <c r="Q18" i="21"/>
  <c r="Q15" i="21"/>
  <c r="P19" i="21"/>
  <c r="M18" i="21"/>
  <c r="M15" i="21"/>
  <c r="J21" i="21"/>
  <c r="I15" i="21"/>
  <c r="Q19" i="21"/>
  <c r="N15" i="21"/>
  <c r="J18" i="21"/>
  <c r="H4" i="22"/>
  <c r="F5" i="22"/>
  <c r="E16" i="21"/>
  <c r="D5" i="22"/>
  <c r="G4" i="22"/>
  <c r="D7" i="22"/>
  <c r="G5" i="22"/>
  <c r="F6" i="22"/>
  <c r="E6" i="22"/>
  <c r="E5" i="22"/>
  <c r="D4" i="22"/>
  <c r="G7" i="22"/>
  <c r="G6" i="22"/>
  <c r="E4" i="22"/>
  <c r="D6" i="22"/>
  <c r="F4" i="22"/>
  <c r="E15" i="21"/>
  <c r="F7" i="22"/>
  <c r="E7" i="22"/>
  <c r="D15" i="21"/>
  <c r="E18" i="21"/>
  <c r="E20" i="21"/>
  <c r="E19" i="21"/>
  <c r="D19" i="21"/>
  <c r="D20" i="21"/>
  <c r="F19" i="21"/>
  <c r="F17" i="21"/>
  <c r="E21" i="21"/>
  <c r="F18" i="21"/>
  <c r="D18" i="21"/>
  <c r="F16" i="21"/>
  <c r="F21" i="21"/>
  <c r="F20" i="21"/>
  <c r="D16" i="21"/>
  <c r="D21" i="21"/>
  <c r="R4" i="22" l="1"/>
  <c r="R6" i="22"/>
  <c r="R5" i="22"/>
  <c r="R15" i="21"/>
  <c r="R7" i="22"/>
  <c r="R21" i="21"/>
  <c r="R17" i="21"/>
  <c r="R16" i="21"/>
  <c r="R19" i="21"/>
  <c r="R18" i="21"/>
  <c r="R20" i="21"/>
</calcChain>
</file>

<file path=xl/sharedStrings.xml><?xml version="1.0" encoding="utf-8"?>
<sst xmlns="http://schemas.openxmlformats.org/spreadsheetml/2006/main" count="4310" uniqueCount="1660">
  <si>
    <t>Nom</t>
  </si>
  <si>
    <t>Prénom</t>
  </si>
  <si>
    <t>Sexe</t>
  </si>
  <si>
    <t>Club</t>
  </si>
  <si>
    <t>Place</t>
  </si>
  <si>
    <t>M</t>
  </si>
  <si>
    <t>Points</t>
  </si>
  <si>
    <t>Formats</t>
  </si>
  <si>
    <t xml:space="preserve"> v</t>
  </si>
  <si>
    <t>Total de points</t>
  </si>
  <si>
    <t>Classement scratch</t>
  </si>
  <si>
    <t>KONA TRI TAHITI</t>
  </si>
  <si>
    <t xml:space="preserve">CERCLE DES NAGEURS DE POLYNESIE </t>
  </si>
  <si>
    <t>MARARA TRI</t>
  </si>
  <si>
    <t>VAHINE TRIATHLON</t>
  </si>
  <si>
    <t>FEI PI TRIATHLON</t>
  </si>
  <si>
    <t>VSOP MOZTEAM</t>
  </si>
  <si>
    <t>Total des points</t>
  </si>
  <si>
    <t>Clubs</t>
  </si>
  <si>
    <t>F</t>
  </si>
  <si>
    <t xml:space="preserve">Catégorie </t>
  </si>
  <si>
    <t>XS1</t>
  </si>
  <si>
    <t>XS2</t>
  </si>
  <si>
    <t>XS3</t>
  </si>
  <si>
    <t>XS4</t>
  </si>
  <si>
    <t>XS5</t>
  </si>
  <si>
    <t>XS6</t>
  </si>
  <si>
    <t>XS7</t>
  </si>
  <si>
    <t>XS8</t>
  </si>
  <si>
    <t>XS9</t>
  </si>
  <si>
    <t>XS10</t>
  </si>
  <si>
    <t>XS11</t>
  </si>
  <si>
    <t>XS12</t>
  </si>
  <si>
    <t>XS13</t>
  </si>
  <si>
    <t>XS14</t>
  </si>
  <si>
    <t>XS15</t>
  </si>
  <si>
    <t>XS16</t>
  </si>
  <si>
    <t>XS17</t>
  </si>
  <si>
    <t>XS18</t>
  </si>
  <si>
    <t>XS19</t>
  </si>
  <si>
    <t>XS20</t>
  </si>
  <si>
    <t>XS21</t>
  </si>
  <si>
    <t>XS22</t>
  </si>
  <si>
    <t>XS23</t>
  </si>
  <si>
    <t>XS24</t>
  </si>
  <si>
    <t>XS25</t>
  </si>
  <si>
    <t>XS26</t>
  </si>
  <si>
    <t>XS27</t>
  </si>
  <si>
    <t>XS28</t>
  </si>
  <si>
    <t>XS29</t>
  </si>
  <si>
    <t>XS30</t>
  </si>
  <si>
    <t>XS31</t>
  </si>
  <si>
    <t>XS32</t>
  </si>
  <si>
    <t>XS33</t>
  </si>
  <si>
    <t>XS34</t>
  </si>
  <si>
    <t>XS35</t>
  </si>
  <si>
    <t>XS36</t>
  </si>
  <si>
    <t>XS37</t>
  </si>
  <si>
    <t>XS38</t>
  </si>
  <si>
    <t>XS39</t>
  </si>
  <si>
    <t>XS40</t>
  </si>
  <si>
    <t>XS41</t>
  </si>
  <si>
    <t>XS42</t>
  </si>
  <si>
    <t>XS43</t>
  </si>
  <si>
    <t>XS44</t>
  </si>
  <si>
    <t>XS45</t>
  </si>
  <si>
    <t>XS46</t>
  </si>
  <si>
    <t>XS47</t>
  </si>
  <si>
    <t>XS48</t>
  </si>
  <si>
    <t>XS49</t>
  </si>
  <si>
    <t>XS50</t>
  </si>
  <si>
    <t>XS51</t>
  </si>
  <si>
    <t>XS52</t>
  </si>
  <si>
    <t>XS53</t>
  </si>
  <si>
    <t>XS54</t>
  </si>
  <si>
    <t>XS55</t>
  </si>
  <si>
    <t>XS56</t>
  </si>
  <si>
    <t>XS57</t>
  </si>
  <si>
    <t>XS58</t>
  </si>
  <si>
    <t>XS59</t>
  </si>
  <si>
    <t>XS60</t>
  </si>
  <si>
    <t>XS61</t>
  </si>
  <si>
    <t>XS62</t>
  </si>
  <si>
    <t>XS63</t>
  </si>
  <si>
    <t>XS64</t>
  </si>
  <si>
    <t>XS65</t>
  </si>
  <si>
    <t>XS66</t>
  </si>
  <si>
    <t>XS67</t>
  </si>
  <si>
    <t>XS68</t>
  </si>
  <si>
    <t>XS69</t>
  </si>
  <si>
    <t>XS70</t>
  </si>
  <si>
    <t>XS71</t>
  </si>
  <si>
    <t>XS72</t>
  </si>
  <si>
    <t>XS73</t>
  </si>
  <si>
    <t>XS74</t>
  </si>
  <si>
    <t>XS75</t>
  </si>
  <si>
    <t>XS76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</si>
  <si>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</si>
  <si>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</si>
  <si>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</si>
  <si>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</si>
  <si>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</si>
  <si>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</si>
  <si>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</si>
  <si>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</si>
  <si>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</si>
  <si>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</si>
  <si>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</si>
  <si>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</si>
  <si>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</si>
  <si>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</si>
  <si>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</si>
  <si>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</si>
  <si>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</si>
  <si>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</si>
  <si>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</si>
  <si>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</si>
  <si>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</si>
  <si>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</si>
  <si>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</si>
  <si>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</si>
  <si>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</si>
  <si>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</si>
  <si>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</si>
  <si>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S28</t>
  </si>
  <si>
    <t>S29</t>
  </si>
  <si>
    <t>S30</t>
  </si>
  <si>
    <t>S31</t>
  </si>
  <si>
    <t>S32</t>
  </si>
  <si>
    <t>S33</t>
  </si>
  <si>
    <t>S34</t>
  </si>
  <si>
    <t>S35</t>
  </si>
  <si>
    <t>S36</t>
  </si>
  <si>
    <t>S37</t>
  </si>
  <si>
    <t>S38</t>
  </si>
  <si>
    <t>S39</t>
  </si>
  <si>
    <t>S40</t>
  </si>
  <si>
    <t>S41</t>
  </si>
  <si>
    <t>S42</t>
  </si>
  <si>
    <t>S43</t>
  </si>
  <si>
    <t>S44</t>
  </si>
  <si>
    <t>S45</t>
  </si>
  <si>
    <t>S46</t>
  </si>
  <si>
    <t>S47</t>
  </si>
  <si>
    <t>S48</t>
  </si>
  <si>
    <t>S49</t>
  </si>
  <si>
    <t>S50</t>
  </si>
  <si>
    <t>S51</t>
  </si>
  <si>
    <t>S52</t>
  </si>
  <si>
    <t>S53</t>
  </si>
  <si>
    <t>S54</t>
  </si>
  <si>
    <t>S55</t>
  </si>
  <si>
    <t>S56</t>
  </si>
  <si>
    <t>S57</t>
  </si>
  <si>
    <t>S58</t>
  </si>
  <si>
    <t>S59</t>
  </si>
  <si>
    <t>S60</t>
  </si>
  <si>
    <t>S61</t>
  </si>
  <si>
    <t>S62</t>
  </si>
  <si>
    <t>S63</t>
  </si>
  <si>
    <t>S64</t>
  </si>
  <si>
    <t>S65</t>
  </si>
  <si>
    <t>S66</t>
  </si>
  <si>
    <t>S67</t>
  </si>
  <si>
    <t>S68</t>
  </si>
  <si>
    <t>S69</t>
  </si>
  <si>
    <t>S70</t>
  </si>
  <si>
    <t>S71</t>
  </si>
  <si>
    <t>S72</t>
  </si>
  <si>
    <t>S73</t>
  </si>
  <si>
    <t>S74</t>
  </si>
  <si>
    <t>S75</t>
  </si>
  <si>
    <t>S76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</si>
  <si>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</si>
  <si>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</si>
  <si>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</si>
  <si>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</si>
  <si>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</si>
  <si>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</si>
  <si>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</si>
  <si>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</si>
  <si>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</si>
  <si>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</si>
  <si>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</si>
  <si>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</si>
  <si>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M13</t>
  </si>
  <si>
    <t>M14</t>
  </si>
  <si>
    <t>M15</t>
  </si>
  <si>
    <t>M16</t>
  </si>
  <si>
    <t>M17</t>
  </si>
  <si>
    <t>M18</t>
  </si>
  <si>
    <t>M19</t>
  </si>
  <si>
    <t>M20</t>
  </si>
  <si>
    <t>M21</t>
  </si>
  <si>
    <t>M22</t>
  </si>
  <si>
    <t>M23</t>
  </si>
  <si>
    <t>M24</t>
  </si>
  <si>
    <t>M25</t>
  </si>
  <si>
    <t>M26</t>
  </si>
  <si>
    <t>M27</t>
  </si>
  <si>
    <t>M28</t>
  </si>
  <si>
    <t>M29</t>
  </si>
  <si>
    <t>M30</t>
  </si>
  <si>
    <t>M31</t>
  </si>
  <si>
    <t>M32</t>
  </si>
  <si>
    <t>M33</t>
  </si>
  <si>
    <t>M34</t>
  </si>
  <si>
    <t>M35</t>
  </si>
  <si>
    <t>M36</t>
  </si>
  <si>
    <t>M37</t>
  </si>
  <si>
    <t>M38</t>
  </si>
  <si>
    <t>M39</t>
  </si>
  <si>
    <t>M40</t>
  </si>
  <si>
    <t>M41</t>
  </si>
  <si>
    <t>M42</t>
  </si>
  <si>
    <t>M43</t>
  </si>
  <si>
    <t>M44</t>
  </si>
  <si>
    <t>M45</t>
  </si>
  <si>
    <t>M46</t>
  </si>
  <si>
    <t>M47</t>
  </si>
  <si>
    <t>M48</t>
  </si>
  <si>
    <t>M49</t>
  </si>
  <si>
    <t>M50</t>
  </si>
  <si>
    <t>M51</t>
  </si>
  <si>
    <t>M52</t>
  </si>
  <si>
    <t>M53</t>
  </si>
  <si>
    <t>M54</t>
  </si>
  <si>
    <t>M55</t>
  </si>
  <si>
    <t>M56</t>
  </si>
  <si>
    <t>M57</t>
  </si>
  <si>
    <t>M58</t>
  </si>
  <si>
    <t>M59</t>
  </si>
  <si>
    <t>M60</t>
  </si>
  <si>
    <t>M61</t>
  </si>
  <si>
    <t>M62</t>
  </si>
  <si>
    <t>M63</t>
  </si>
  <si>
    <t>M64</t>
  </si>
  <si>
    <t>M65</t>
  </si>
  <si>
    <t>M66</t>
  </si>
  <si>
    <t>M67</t>
  </si>
  <si>
    <t>M68</t>
  </si>
  <si>
    <t>M69</t>
  </si>
  <si>
    <t>M70</t>
  </si>
  <si>
    <t>M71</t>
  </si>
  <si>
    <t>M72</t>
  </si>
  <si>
    <t>M73</t>
  </si>
  <si>
    <t>M74</t>
  </si>
  <si>
    <t>M75</t>
  </si>
  <si>
    <t>M76</t>
  </si>
  <si>
    <t>L1</t>
  </si>
  <si>
    <t>L2</t>
  </si>
  <si>
    <t>L3</t>
  </si>
  <si>
    <t>L4</t>
  </si>
  <si>
    <t>L5</t>
  </si>
  <si>
    <t>L6</t>
  </si>
  <si>
    <t>L7</t>
  </si>
  <si>
    <t>L8</t>
  </si>
  <si>
    <t>L9</t>
  </si>
  <si>
    <t>L10</t>
  </si>
  <si>
    <t>L11</t>
  </si>
  <si>
    <t>L12</t>
  </si>
  <si>
    <t>L13</t>
  </si>
  <si>
    <t>L14</t>
  </si>
  <si>
    <t>L15</t>
  </si>
  <si>
    <t>L16</t>
  </si>
  <si>
    <t>L17</t>
  </si>
  <si>
    <t>L18</t>
  </si>
  <si>
    <t>L19</t>
  </si>
  <si>
    <t>L20</t>
  </si>
  <si>
    <t>L21</t>
  </si>
  <si>
    <t>L22</t>
  </si>
  <si>
    <t>L23</t>
  </si>
  <si>
    <t>L24</t>
  </si>
  <si>
    <t>L25</t>
  </si>
  <si>
    <t>L26</t>
  </si>
  <si>
    <t>L27</t>
  </si>
  <si>
    <t>L28</t>
  </si>
  <si>
    <t>L29</t>
  </si>
  <si>
    <t>L30</t>
  </si>
  <si>
    <t>L31</t>
  </si>
  <si>
    <t>L32</t>
  </si>
  <si>
    <t>L33</t>
  </si>
  <si>
    <t>L34</t>
  </si>
  <si>
    <t>L35</t>
  </si>
  <si>
    <t>L36</t>
  </si>
  <si>
    <t>L37</t>
  </si>
  <si>
    <t>L38</t>
  </si>
  <si>
    <t>L39</t>
  </si>
  <si>
    <t>L40</t>
  </si>
  <si>
    <t>L41</t>
  </si>
  <si>
    <t>L42</t>
  </si>
  <si>
    <t>L43</t>
  </si>
  <si>
    <t>L44</t>
  </si>
  <si>
    <t>L45</t>
  </si>
  <si>
    <t>L46</t>
  </si>
  <si>
    <t>L47</t>
  </si>
  <si>
    <t>L48</t>
  </si>
  <si>
    <t>L49</t>
  </si>
  <si>
    <t>L50</t>
  </si>
  <si>
    <t>L51</t>
  </si>
  <si>
    <t>L52</t>
  </si>
  <si>
    <t>L53</t>
  </si>
  <si>
    <t>L54</t>
  </si>
  <si>
    <t>L55</t>
  </si>
  <si>
    <t>L56</t>
  </si>
  <si>
    <t>L57</t>
  </si>
  <si>
    <t>L58</t>
  </si>
  <si>
    <t>L59</t>
  </si>
  <si>
    <t>L60</t>
  </si>
  <si>
    <t>L61</t>
  </si>
  <si>
    <t>L62</t>
  </si>
  <si>
    <t>L63</t>
  </si>
  <si>
    <t>L64</t>
  </si>
  <si>
    <t>L65</t>
  </si>
  <si>
    <t>L66</t>
  </si>
  <si>
    <t>L67</t>
  </si>
  <si>
    <t>L68</t>
  </si>
  <si>
    <t>L69</t>
  </si>
  <si>
    <t>L70</t>
  </si>
  <si>
    <t>L71</t>
  </si>
  <si>
    <t>L72</t>
  </si>
  <si>
    <t>L73</t>
  </si>
  <si>
    <t>L74</t>
  </si>
  <si>
    <t>L75</t>
  </si>
  <si>
    <t>L76</t>
  </si>
  <si>
    <t>XL1</t>
  </si>
  <si>
    <t>XL2</t>
  </si>
  <si>
    <t>XL3</t>
  </si>
  <si>
    <t>XL4</t>
  </si>
  <si>
    <t>XL5</t>
  </si>
  <si>
    <t>XL6</t>
  </si>
  <si>
    <t>XL7</t>
  </si>
  <si>
    <t>XL8</t>
  </si>
  <si>
    <t>XL9</t>
  </si>
  <si>
    <t>XL10</t>
  </si>
  <si>
    <t>XL11</t>
  </si>
  <si>
    <t>XL12</t>
  </si>
  <si>
    <t>XL13</t>
  </si>
  <si>
    <t>XL14</t>
  </si>
  <si>
    <t>XL15</t>
  </si>
  <si>
    <t>XL16</t>
  </si>
  <si>
    <t>XL17</t>
  </si>
  <si>
    <t>XL18</t>
  </si>
  <si>
    <t>XL19</t>
  </si>
  <si>
    <t>XL20</t>
  </si>
  <si>
    <t>XL21</t>
  </si>
  <si>
    <t>XL22</t>
  </si>
  <si>
    <t>XL23</t>
  </si>
  <si>
    <t>XL24</t>
  </si>
  <si>
    <t>XL25</t>
  </si>
  <si>
    <t>XL26</t>
  </si>
  <si>
    <t>XL27</t>
  </si>
  <si>
    <t>XL28</t>
  </si>
  <si>
    <t>XL29</t>
  </si>
  <si>
    <t>XL30</t>
  </si>
  <si>
    <t>XL31</t>
  </si>
  <si>
    <t>XL32</t>
  </si>
  <si>
    <t>XL33</t>
  </si>
  <si>
    <t>XL34</t>
  </si>
  <si>
    <t>XL35</t>
  </si>
  <si>
    <t>XL36</t>
  </si>
  <si>
    <t>XL37</t>
  </si>
  <si>
    <t>XL38</t>
  </si>
  <si>
    <t>XL39</t>
  </si>
  <si>
    <t>XL40</t>
  </si>
  <si>
    <t>XL41</t>
  </si>
  <si>
    <t>XL42</t>
  </si>
  <si>
    <t>XL43</t>
  </si>
  <si>
    <t>XL44</t>
  </si>
  <si>
    <t>XL45</t>
  </si>
  <si>
    <t>XL46</t>
  </si>
  <si>
    <t>XL47</t>
  </si>
  <si>
    <t>XL48</t>
  </si>
  <si>
    <t>XL49</t>
  </si>
  <si>
    <t>XL50</t>
  </si>
  <si>
    <t>XL51</t>
  </si>
  <si>
    <t>XL52</t>
  </si>
  <si>
    <t>XL53</t>
  </si>
  <si>
    <t>XL54</t>
  </si>
  <si>
    <t>XL55</t>
  </si>
  <si>
    <t>XL56</t>
  </si>
  <si>
    <t>XL57</t>
  </si>
  <si>
    <t>XL58</t>
  </si>
  <si>
    <t>XL59</t>
  </si>
  <si>
    <t>XL60</t>
  </si>
  <si>
    <t>XL61</t>
  </si>
  <si>
    <t>XL62</t>
  </si>
  <si>
    <t>XL63</t>
  </si>
  <si>
    <t>XL64</t>
  </si>
  <si>
    <t>XL65</t>
  </si>
  <si>
    <t>XL66</t>
  </si>
  <si>
    <t>XL67</t>
  </si>
  <si>
    <t>XL68</t>
  </si>
  <si>
    <t>XL69</t>
  </si>
  <si>
    <t>XL70</t>
  </si>
  <si>
    <t>XL71</t>
  </si>
  <si>
    <t>XL72</t>
  </si>
  <si>
    <t>XL73</t>
  </si>
  <si>
    <t>XL74</t>
  </si>
  <si>
    <t>XL75</t>
  </si>
  <si>
    <t>XL76</t>
  </si>
  <si>
    <t>XXL1</t>
  </si>
  <si>
    <t>XXL2</t>
  </si>
  <si>
    <t>XXL3</t>
  </si>
  <si>
    <t>XXL4</t>
  </si>
  <si>
    <t>XXL5</t>
  </si>
  <si>
    <t>XXL6</t>
  </si>
  <si>
    <t>XXL7</t>
  </si>
  <si>
    <t>XXL8</t>
  </si>
  <si>
    <t>XXL9</t>
  </si>
  <si>
    <t>XXL10</t>
  </si>
  <si>
    <t>XXL11</t>
  </si>
  <si>
    <t>XXL12</t>
  </si>
  <si>
    <t>XXL13</t>
  </si>
  <si>
    <t>XXL14</t>
  </si>
  <si>
    <t>XXL15</t>
  </si>
  <si>
    <t>XXL16</t>
  </si>
  <si>
    <t>XXL17</t>
  </si>
  <si>
    <t>XXL18</t>
  </si>
  <si>
    <t>XXL19</t>
  </si>
  <si>
    <t>XXL20</t>
  </si>
  <si>
    <t>XXL21</t>
  </si>
  <si>
    <t>XXL22</t>
  </si>
  <si>
    <t>XXL23</t>
  </si>
  <si>
    <t>XXL24</t>
  </si>
  <si>
    <t>XXL25</t>
  </si>
  <si>
    <t>XXL26</t>
  </si>
  <si>
    <t>XXL27</t>
  </si>
  <si>
    <t>XXL28</t>
  </si>
  <si>
    <t>XXL29</t>
  </si>
  <si>
    <t>XXL30</t>
  </si>
  <si>
    <t>XXL31</t>
  </si>
  <si>
    <t>XXL32</t>
  </si>
  <si>
    <t>XXL33</t>
  </si>
  <si>
    <t>XXL34</t>
  </si>
  <si>
    <t>XXL35</t>
  </si>
  <si>
    <t>XXL36</t>
  </si>
  <si>
    <t>XXL37</t>
  </si>
  <si>
    <t>XXL38</t>
  </si>
  <si>
    <t>XXL39</t>
  </si>
  <si>
    <t>XXL40</t>
  </si>
  <si>
    <t>XXL41</t>
  </si>
  <si>
    <t>XXL42</t>
  </si>
  <si>
    <t>XXL43</t>
  </si>
  <si>
    <t>XXL44</t>
  </si>
  <si>
    <t>XXL45</t>
  </si>
  <si>
    <t>XXL46</t>
  </si>
  <si>
    <t>XXL47</t>
  </si>
  <si>
    <t>XXL48</t>
  </si>
  <si>
    <t>XXL49</t>
  </si>
  <si>
    <t>XXL50</t>
  </si>
  <si>
    <t>XXL51</t>
  </si>
  <si>
    <t>XXL52</t>
  </si>
  <si>
    <t>XXL53</t>
  </si>
  <si>
    <t>XXL54</t>
  </si>
  <si>
    <t>XXL55</t>
  </si>
  <si>
    <t>XXL56</t>
  </si>
  <si>
    <t>XXL57</t>
  </si>
  <si>
    <t>XXL58</t>
  </si>
  <si>
    <t>XXL59</t>
  </si>
  <si>
    <t>XXL60</t>
  </si>
  <si>
    <t>XXL61</t>
  </si>
  <si>
    <t>XXL62</t>
  </si>
  <si>
    <t>XXL63</t>
  </si>
  <si>
    <t>XXL64</t>
  </si>
  <si>
    <t>XXL65</t>
  </si>
  <si>
    <t>XXL66</t>
  </si>
  <si>
    <t>XXL67</t>
  </si>
  <si>
    <t>XXL68</t>
  </si>
  <si>
    <t>XXL69</t>
  </si>
  <si>
    <t>XXL70</t>
  </si>
  <si>
    <t>XXL71</t>
  </si>
  <si>
    <t>XXL72</t>
  </si>
  <si>
    <t>XXL73</t>
  </si>
  <si>
    <t>XXL74</t>
  </si>
  <si>
    <t>XXL75</t>
  </si>
  <si>
    <t>XXL76</t>
  </si>
  <si>
    <t>x</t>
  </si>
  <si>
    <t>J1</t>
  </si>
  <si>
    <t>J2</t>
  </si>
  <si>
    <t>J3</t>
  </si>
  <si>
    <t>J4</t>
  </si>
  <si>
    <t>J5</t>
  </si>
  <si>
    <t>J6</t>
  </si>
  <si>
    <t>J7</t>
  </si>
  <si>
    <t>J8</t>
  </si>
  <si>
    <t>J9</t>
  </si>
  <si>
    <t>J10</t>
  </si>
  <si>
    <t>J11</t>
  </si>
  <si>
    <t>J12</t>
  </si>
  <si>
    <t>J13</t>
  </si>
  <si>
    <t>J14</t>
  </si>
  <si>
    <t>J15</t>
  </si>
  <si>
    <t>J16</t>
  </si>
  <si>
    <t>J17</t>
  </si>
  <si>
    <t>J18</t>
  </si>
  <si>
    <t>J19</t>
  </si>
  <si>
    <t>J20</t>
  </si>
  <si>
    <t>J21</t>
  </si>
  <si>
    <t>J22</t>
  </si>
  <si>
    <t>J23</t>
  </si>
  <si>
    <t>J24</t>
  </si>
  <si>
    <t>J25</t>
  </si>
  <si>
    <t>J26</t>
  </si>
  <si>
    <t>J27</t>
  </si>
  <si>
    <t>J28</t>
  </si>
  <si>
    <t>J29</t>
  </si>
  <si>
    <t>J30</t>
  </si>
  <si>
    <t>J31</t>
  </si>
  <si>
    <t>J32</t>
  </si>
  <si>
    <t>J33</t>
  </si>
  <si>
    <t>J34</t>
  </si>
  <si>
    <t>J35</t>
  </si>
  <si>
    <t>J36</t>
  </si>
  <si>
    <t>J37</t>
  </si>
  <si>
    <t>J38</t>
  </si>
  <si>
    <t>J39</t>
  </si>
  <si>
    <t>J40</t>
  </si>
  <si>
    <t>J41</t>
  </si>
  <si>
    <t>J42</t>
  </si>
  <si>
    <t>J43</t>
  </si>
  <si>
    <t>J44</t>
  </si>
  <si>
    <t>J45</t>
  </si>
  <si>
    <t>J46</t>
  </si>
  <si>
    <t>J47</t>
  </si>
  <si>
    <t>J48</t>
  </si>
  <si>
    <t>J49</t>
  </si>
  <si>
    <t>J50</t>
  </si>
  <si>
    <t>J51</t>
  </si>
  <si>
    <t>J52</t>
  </si>
  <si>
    <t>J53</t>
  </si>
  <si>
    <t>J54</t>
  </si>
  <si>
    <t>J55</t>
  </si>
  <si>
    <t>J56</t>
  </si>
  <si>
    <t>J57</t>
  </si>
  <si>
    <t>J58</t>
  </si>
  <si>
    <t>J59</t>
  </si>
  <si>
    <t>J60</t>
  </si>
  <si>
    <t>J61</t>
  </si>
  <si>
    <t>J62</t>
  </si>
  <si>
    <t>J63</t>
  </si>
  <si>
    <t>J64</t>
  </si>
  <si>
    <t>J65</t>
  </si>
  <si>
    <t>J66</t>
  </si>
  <si>
    <t>J67</t>
  </si>
  <si>
    <t>J68</t>
  </si>
  <si>
    <t>J69</t>
  </si>
  <si>
    <t>J70</t>
  </si>
  <si>
    <t>J71</t>
  </si>
  <si>
    <t>J72</t>
  </si>
  <si>
    <t>J73</t>
  </si>
  <si>
    <t>J74</t>
  </si>
  <si>
    <t>J75</t>
  </si>
  <si>
    <t>J76</t>
  </si>
  <si>
    <t>XL77</t>
  </si>
  <si>
    <t>XL78</t>
  </si>
  <si>
    <t>XL79</t>
  </si>
  <si>
    <t>XL80</t>
  </si>
  <si>
    <t>XL81</t>
  </si>
  <si>
    <t>XL82</t>
  </si>
  <si>
    <t>XL83</t>
  </si>
  <si>
    <t>XL84</t>
  </si>
  <si>
    <t>XL85</t>
  </si>
  <si>
    <t>XL86</t>
  </si>
  <si>
    <t>XL87</t>
  </si>
  <si>
    <t>XL88</t>
  </si>
  <si>
    <t>XL89</t>
  </si>
  <si>
    <t>XL90</t>
  </si>
  <si>
    <t>XL91</t>
  </si>
  <si>
    <t>XL92</t>
  </si>
  <si>
    <t>XL93</t>
  </si>
  <si>
    <t>XL94</t>
  </si>
  <si>
    <t>XL95</t>
  </si>
  <si>
    <t>XL96</t>
  </si>
  <si>
    <t>XL97</t>
  </si>
  <si>
    <t>XL98</t>
  </si>
  <si>
    <t>XL99</t>
  </si>
  <si>
    <t>XL100</t>
  </si>
  <si>
    <t>XL101</t>
  </si>
  <si>
    <t>XL102</t>
  </si>
  <si>
    <t>XL103</t>
  </si>
  <si>
    <t>XL104</t>
  </si>
  <si>
    <t>XL105</t>
  </si>
  <si>
    <t>XL106</t>
  </si>
  <si>
    <t>M77</t>
  </si>
  <si>
    <t>M78</t>
  </si>
  <si>
    <t>M79</t>
  </si>
  <si>
    <t>M80</t>
  </si>
  <si>
    <t>M81</t>
  </si>
  <si>
    <t>M82</t>
  </si>
  <si>
    <t>M83</t>
  </si>
  <si>
    <t>M84</t>
  </si>
  <si>
    <t>M85</t>
  </si>
  <si>
    <t>M86</t>
  </si>
  <si>
    <t>M87</t>
  </si>
  <si>
    <t>M88</t>
  </si>
  <si>
    <t>M89</t>
  </si>
  <si>
    <t>M90</t>
  </si>
  <si>
    <t>M91</t>
  </si>
  <si>
    <t>M92</t>
  </si>
  <si>
    <t>M93</t>
  </si>
  <si>
    <t>M94</t>
  </si>
  <si>
    <t>M95</t>
  </si>
  <si>
    <t>M96</t>
  </si>
  <si>
    <t>M97</t>
  </si>
  <si>
    <t>M98</t>
  </si>
  <si>
    <t>M99</t>
  </si>
  <si>
    <t>M100</t>
  </si>
  <si>
    <t>M101</t>
  </si>
  <si>
    <t>M102</t>
  </si>
  <si>
    <t>M103</t>
  </si>
  <si>
    <t>M104</t>
  </si>
  <si>
    <t>M105</t>
  </si>
  <si>
    <t>M106</t>
  </si>
  <si>
    <t>M107</t>
  </si>
  <si>
    <t>M108</t>
  </si>
  <si>
    <t>M109</t>
  </si>
  <si>
    <t>M110</t>
  </si>
  <si>
    <t>M111</t>
  </si>
  <si>
    <t>M112</t>
  </si>
  <si>
    <t>M113</t>
  </si>
  <si>
    <t>M114</t>
  </si>
  <si>
    <t>M115</t>
  </si>
  <si>
    <t>M116</t>
  </si>
  <si>
    <t>M117</t>
  </si>
  <si>
    <t>M118</t>
  </si>
  <si>
    <t>M119</t>
  </si>
  <si>
    <t>M120</t>
  </si>
  <si>
    <t>M121</t>
  </si>
  <si>
    <t>M122</t>
  </si>
  <si>
    <t>M123</t>
  </si>
  <si>
    <t>M124</t>
  </si>
  <si>
    <t>M125</t>
  </si>
  <si>
    <t>M126</t>
  </si>
  <si>
    <t>M127</t>
  </si>
  <si>
    <t>M128</t>
  </si>
  <si>
    <t>M129</t>
  </si>
  <si>
    <t>M130</t>
  </si>
  <si>
    <t>M131</t>
  </si>
  <si>
    <t>M132</t>
  </si>
  <si>
    <t>M133</t>
  </si>
  <si>
    <t>M134</t>
  </si>
  <si>
    <t>M135</t>
  </si>
  <si>
    <t>M136</t>
  </si>
  <si>
    <t>M137</t>
  </si>
  <si>
    <t>M138</t>
  </si>
  <si>
    <t>M139</t>
  </si>
  <si>
    <t>M140</t>
  </si>
  <si>
    <t>M141</t>
  </si>
  <si>
    <t>M142</t>
  </si>
  <si>
    <t>M143</t>
  </si>
  <si>
    <t>S77</t>
  </si>
  <si>
    <t>S78</t>
  </si>
  <si>
    <t>S79</t>
  </si>
  <si>
    <t>S80</t>
  </si>
  <si>
    <t>S81</t>
  </si>
  <si>
    <t>S82</t>
  </si>
  <si>
    <t>S83</t>
  </si>
  <si>
    <t>S84</t>
  </si>
  <si>
    <t>S85</t>
  </si>
  <si>
    <t>S86</t>
  </si>
  <si>
    <t>S87</t>
  </si>
  <si>
    <t>S88</t>
  </si>
  <si>
    <t>S89</t>
  </si>
  <si>
    <t>S90</t>
  </si>
  <si>
    <t>S91</t>
  </si>
  <si>
    <t>S92</t>
  </si>
  <si>
    <t>S93</t>
  </si>
  <si>
    <t>S94</t>
  </si>
  <si>
    <t>S95</t>
  </si>
  <si>
    <t>S96</t>
  </si>
  <si>
    <t>S97</t>
  </si>
  <si>
    <t>S98</t>
  </si>
  <si>
    <t>S99</t>
  </si>
  <si>
    <t>S100</t>
  </si>
  <si>
    <t>S101</t>
  </si>
  <si>
    <t>S102</t>
  </si>
  <si>
    <t>S103</t>
  </si>
  <si>
    <t>S104</t>
  </si>
  <si>
    <t>S105</t>
  </si>
  <si>
    <t>S106</t>
  </si>
  <si>
    <t>S107</t>
  </si>
  <si>
    <t>S108</t>
  </si>
  <si>
    <t>S109</t>
  </si>
  <si>
    <t>S110</t>
  </si>
  <si>
    <t>S111</t>
  </si>
  <si>
    <t>S112</t>
  </si>
  <si>
    <t>S113</t>
  </si>
  <si>
    <t>S114</t>
  </si>
  <si>
    <t>S115</t>
  </si>
  <si>
    <t>S116</t>
  </si>
  <si>
    <t>S117</t>
  </si>
  <si>
    <t>S118</t>
  </si>
  <si>
    <t>S119</t>
  </si>
  <si>
    <t>S120</t>
  </si>
  <si>
    <t>S121</t>
  </si>
  <si>
    <t>S122</t>
  </si>
  <si>
    <t>S123</t>
  </si>
  <si>
    <t>S124</t>
  </si>
  <si>
    <t>S125</t>
  </si>
  <si>
    <t>S126</t>
  </si>
  <si>
    <t>S127</t>
  </si>
  <si>
    <t>S128</t>
  </si>
  <si>
    <t>S129</t>
  </si>
  <si>
    <t>S130</t>
  </si>
  <si>
    <t>S131</t>
  </si>
  <si>
    <t>S132</t>
  </si>
  <si>
    <t>S133</t>
  </si>
  <si>
    <t>S134</t>
  </si>
  <si>
    <t>S135</t>
  </si>
  <si>
    <t>S136</t>
  </si>
  <si>
    <t>S137</t>
  </si>
  <si>
    <t>S138</t>
  </si>
  <si>
    <t>S139</t>
  </si>
  <si>
    <t>S140</t>
  </si>
  <si>
    <t>S141</t>
  </si>
  <si>
    <t>S142</t>
  </si>
  <si>
    <t>S143</t>
  </si>
  <si>
    <t>L77</t>
  </si>
  <si>
    <t>L78</t>
  </si>
  <si>
    <t>L79</t>
  </si>
  <si>
    <t>L80</t>
  </si>
  <si>
    <t>L81</t>
  </si>
  <si>
    <t>L82</t>
  </si>
  <si>
    <t>L83</t>
  </si>
  <si>
    <t>L84</t>
  </si>
  <si>
    <t>L85</t>
  </si>
  <si>
    <t>L86</t>
  </si>
  <si>
    <t>L87</t>
  </si>
  <si>
    <t>L88</t>
  </si>
  <si>
    <t>L89</t>
  </si>
  <si>
    <t>L90</t>
  </si>
  <si>
    <t>L91</t>
  </si>
  <si>
    <t>L92</t>
  </si>
  <si>
    <t>L93</t>
  </si>
  <si>
    <t>L94</t>
  </si>
  <si>
    <t>L95</t>
  </si>
  <si>
    <t>L96</t>
  </si>
  <si>
    <t>L97</t>
  </si>
  <si>
    <t>L98</t>
  </si>
  <si>
    <t>L99</t>
  </si>
  <si>
    <t>L100</t>
  </si>
  <si>
    <t>L101</t>
  </si>
  <si>
    <t>L102</t>
  </si>
  <si>
    <t>L103</t>
  </si>
  <si>
    <t>L104</t>
  </si>
  <si>
    <t>L105</t>
  </si>
  <si>
    <t>L106</t>
  </si>
  <si>
    <t>L107</t>
  </si>
  <si>
    <t>L108</t>
  </si>
  <si>
    <t>L109</t>
  </si>
  <si>
    <t>L110</t>
  </si>
  <si>
    <t>L111</t>
  </si>
  <si>
    <t>L112</t>
  </si>
  <si>
    <t>L113</t>
  </si>
  <si>
    <t>L114</t>
  </si>
  <si>
    <t>L115</t>
  </si>
  <si>
    <t>L116</t>
  </si>
  <si>
    <t>L117</t>
  </si>
  <si>
    <t>L118</t>
  </si>
  <si>
    <t>L119</t>
  </si>
  <si>
    <t>L120</t>
  </si>
  <si>
    <t>L121</t>
  </si>
  <si>
    <t>L122</t>
  </si>
  <si>
    <t>L123</t>
  </si>
  <si>
    <t>L124</t>
  </si>
  <si>
    <t>L125</t>
  </si>
  <si>
    <t>L126</t>
  </si>
  <si>
    <t>L127</t>
  </si>
  <si>
    <t>L128</t>
  </si>
  <si>
    <t>L129</t>
  </si>
  <si>
    <t>L130</t>
  </si>
  <si>
    <t>L131</t>
  </si>
  <si>
    <t>L132</t>
  </si>
  <si>
    <t>L133</t>
  </si>
  <si>
    <t>L134</t>
  </si>
  <si>
    <t>L135</t>
  </si>
  <si>
    <t>L136</t>
  </si>
  <si>
    <t>L137</t>
  </si>
  <si>
    <t>L138</t>
  </si>
  <si>
    <t>L139</t>
  </si>
  <si>
    <t>L140</t>
  </si>
  <si>
    <t>L141</t>
  </si>
  <si>
    <t>L142</t>
  </si>
  <si>
    <t>L143</t>
  </si>
  <si>
    <t>XL107</t>
  </si>
  <si>
    <t>XL108</t>
  </si>
  <si>
    <t>XL109</t>
  </si>
  <si>
    <t>XL110</t>
  </si>
  <si>
    <t>XL111</t>
  </si>
  <si>
    <t>XL112</t>
  </si>
  <si>
    <t>XL113</t>
  </si>
  <si>
    <t>XL114</t>
  </si>
  <si>
    <t>XL115</t>
  </si>
  <si>
    <t>XL116</t>
  </si>
  <si>
    <t>XL117</t>
  </si>
  <si>
    <t>XL118</t>
  </si>
  <si>
    <t>XL119</t>
  </si>
  <si>
    <t>XL120</t>
  </si>
  <si>
    <t>XL121</t>
  </si>
  <si>
    <t>XL122</t>
  </si>
  <si>
    <t>XL123</t>
  </si>
  <si>
    <t>XL124</t>
  </si>
  <si>
    <t>XL125</t>
  </si>
  <si>
    <t>XL126</t>
  </si>
  <si>
    <t>XL127</t>
  </si>
  <si>
    <t>XL128</t>
  </si>
  <si>
    <t>XL129</t>
  </si>
  <si>
    <t>XL130</t>
  </si>
  <si>
    <t>XL131</t>
  </si>
  <si>
    <t>XL132</t>
  </si>
  <si>
    <t>XL133</t>
  </si>
  <si>
    <t>XL134</t>
  </si>
  <si>
    <t>XL135</t>
  </si>
  <si>
    <t>XL136</t>
  </si>
  <si>
    <t>XL137</t>
  </si>
  <si>
    <t>XL138</t>
  </si>
  <si>
    <t>XL139</t>
  </si>
  <si>
    <t>XL140</t>
  </si>
  <si>
    <t>XL141</t>
  </si>
  <si>
    <t>XL142</t>
  </si>
  <si>
    <t>XL143</t>
  </si>
  <si>
    <t>XXL77</t>
  </si>
  <si>
    <t>XXL78</t>
  </si>
  <si>
    <t>XXL79</t>
  </si>
  <si>
    <t>XXL80</t>
  </si>
  <si>
    <t>XXL81</t>
  </si>
  <si>
    <t>XXL82</t>
  </si>
  <si>
    <t>XXL83</t>
  </si>
  <si>
    <t>XXL84</t>
  </si>
  <si>
    <t>XXL85</t>
  </si>
  <si>
    <t>XXL86</t>
  </si>
  <si>
    <t>XXL87</t>
  </si>
  <si>
    <t>XXL88</t>
  </si>
  <si>
    <t>XXL89</t>
  </si>
  <si>
    <t>XXL90</t>
  </si>
  <si>
    <t>XXL91</t>
  </si>
  <si>
    <t>XXL92</t>
  </si>
  <si>
    <t>XXL93</t>
  </si>
  <si>
    <t>XXL94</t>
  </si>
  <si>
    <t>XXL95</t>
  </si>
  <si>
    <t>XXL96</t>
  </si>
  <si>
    <t>XXL97</t>
  </si>
  <si>
    <t>XXL98</t>
  </si>
  <si>
    <t>XXL99</t>
  </si>
  <si>
    <t>XXL100</t>
  </si>
  <si>
    <t>XXL101</t>
  </si>
  <si>
    <t>XXL102</t>
  </si>
  <si>
    <t>XXL103</t>
  </si>
  <si>
    <t>XXL104</t>
  </si>
  <si>
    <t>XXL105</t>
  </si>
  <si>
    <t>XXL106</t>
  </si>
  <si>
    <t>XXL107</t>
  </si>
  <si>
    <t>XXL108</t>
  </si>
  <si>
    <t>XXL109</t>
  </si>
  <si>
    <t>XXL110</t>
  </si>
  <si>
    <t>XXL111</t>
  </si>
  <si>
    <t>XXL112</t>
  </si>
  <si>
    <t>XXL113</t>
  </si>
  <si>
    <t>XXL114</t>
  </si>
  <si>
    <t>XXL115</t>
  </si>
  <si>
    <t>XXL116</t>
  </si>
  <si>
    <t>XXL117</t>
  </si>
  <si>
    <t>XXL118</t>
  </si>
  <si>
    <t>XXL119</t>
  </si>
  <si>
    <t>XXL120</t>
  </si>
  <si>
    <t>XXL121</t>
  </si>
  <si>
    <t>XXL122</t>
  </si>
  <si>
    <t>XXL123</t>
  </si>
  <si>
    <t>XXL124</t>
  </si>
  <si>
    <t>XXL125</t>
  </si>
  <si>
    <t>XXL126</t>
  </si>
  <si>
    <t>XXL127</t>
  </si>
  <si>
    <t>XXL128</t>
  </si>
  <si>
    <t>XXL129</t>
  </si>
  <si>
    <t>XXL130</t>
  </si>
  <si>
    <t>XXL131</t>
  </si>
  <si>
    <t>XXL132</t>
  </si>
  <si>
    <t>XXL133</t>
  </si>
  <si>
    <t>XXL134</t>
  </si>
  <si>
    <t>XXL135</t>
  </si>
  <si>
    <t>XXL136</t>
  </si>
  <si>
    <t>XXL137</t>
  </si>
  <si>
    <t>XXL138</t>
  </si>
  <si>
    <t>XXL139</t>
  </si>
  <si>
    <t>XXL140</t>
  </si>
  <si>
    <t>XXL141</t>
  </si>
  <si>
    <t>XXL142</t>
  </si>
  <si>
    <t>XXL143</t>
  </si>
  <si>
    <t>J77</t>
  </si>
  <si>
    <t>J78</t>
  </si>
  <si>
    <t>J79</t>
  </si>
  <si>
    <t>J80</t>
  </si>
  <si>
    <t>J81</t>
  </si>
  <si>
    <t>J82</t>
  </si>
  <si>
    <t>J83</t>
  </si>
  <si>
    <t>J84</t>
  </si>
  <si>
    <t>J85</t>
  </si>
  <si>
    <t>J86</t>
  </si>
  <si>
    <t>J87</t>
  </si>
  <si>
    <t>J88</t>
  </si>
  <si>
    <t>J89</t>
  </si>
  <si>
    <t>J90</t>
  </si>
  <si>
    <t>J91</t>
  </si>
  <si>
    <t>J92</t>
  </si>
  <si>
    <t>J93</t>
  </si>
  <si>
    <t>J94</t>
  </si>
  <si>
    <t>J95</t>
  </si>
  <si>
    <t>J96</t>
  </si>
  <si>
    <t>J97</t>
  </si>
  <si>
    <t>J98</t>
  </si>
  <si>
    <t>J99</t>
  </si>
  <si>
    <t>J100</t>
  </si>
  <si>
    <t>J101</t>
  </si>
  <si>
    <t>J102</t>
  </si>
  <si>
    <t>J103</t>
  </si>
  <si>
    <t>J104</t>
  </si>
  <si>
    <t>J105</t>
  </si>
  <si>
    <t>J106</t>
  </si>
  <si>
    <t>J107</t>
  </si>
  <si>
    <t>J108</t>
  </si>
  <si>
    <t>J109</t>
  </si>
  <si>
    <t>J110</t>
  </si>
  <si>
    <t>J111</t>
  </si>
  <si>
    <t>J112</t>
  </si>
  <si>
    <t>J113</t>
  </si>
  <si>
    <t>J114</t>
  </si>
  <si>
    <t>J115</t>
  </si>
  <si>
    <t>J116</t>
  </si>
  <si>
    <t>J117</t>
  </si>
  <si>
    <t>J118</t>
  </si>
  <si>
    <t>J119</t>
  </si>
  <si>
    <t>J120</t>
  </si>
  <si>
    <t>J121</t>
  </si>
  <si>
    <t>J122</t>
  </si>
  <si>
    <t>J123</t>
  </si>
  <si>
    <t>J124</t>
  </si>
  <si>
    <t>J125</t>
  </si>
  <si>
    <t>J126</t>
  </si>
  <si>
    <t>J127</t>
  </si>
  <si>
    <t>J128</t>
  </si>
  <si>
    <t>J129</t>
  </si>
  <si>
    <t>J130</t>
  </si>
  <si>
    <t>J131</t>
  </si>
  <si>
    <t>J132</t>
  </si>
  <si>
    <t>J133</t>
  </si>
  <si>
    <t>J134</t>
  </si>
  <si>
    <t>J135</t>
  </si>
  <si>
    <t>J136</t>
  </si>
  <si>
    <t>J137</t>
  </si>
  <si>
    <t>J138</t>
  </si>
  <si>
    <t>J139</t>
  </si>
  <si>
    <t>J140</t>
  </si>
  <si>
    <t>J141</t>
  </si>
  <si>
    <t>J142</t>
  </si>
  <si>
    <t>J143</t>
  </si>
  <si>
    <t>XS77</t>
  </si>
  <si>
    <t>XS78</t>
  </si>
  <si>
    <t>XS79</t>
  </si>
  <si>
    <t>XS80</t>
  </si>
  <si>
    <t>XS81</t>
  </si>
  <si>
    <t>XS82</t>
  </si>
  <si>
    <t>XS83</t>
  </si>
  <si>
    <t>XS84</t>
  </si>
  <si>
    <t>XS85</t>
  </si>
  <si>
    <t>XS86</t>
  </si>
  <si>
    <t>XS87</t>
  </si>
  <si>
    <t>XS88</t>
  </si>
  <si>
    <t>XS89</t>
  </si>
  <si>
    <t>XS90</t>
  </si>
  <si>
    <t>XS91</t>
  </si>
  <si>
    <t>XS92</t>
  </si>
  <si>
    <t>XS93</t>
  </si>
  <si>
    <t>XS94</t>
  </si>
  <si>
    <t>XS95</t>
  </si>
  <si>
    <t>XS96</t>
  </si>
  <si>
    <t>XS97</t>
  </si>
  <si>
    <t>XS98</t>
  </si>
  <si>
    <t>XS99</t>
  </si>
  <si>
    <t>XS100</t>
  </si>
  <si>
    <t>XS101</t>
  </si>
  <si>
    <t>XS102</t>
  </si>
  <si>
    <t>XS103</t>
  </si>
  <si>
    <t>XS104</t>
  </si>
  <si>
    <t>XS105</t>
  </si>
  <si>
    <t>XS106</t>
  </si>
  <si>
    <t>XS107</t>
  </si>
  <si>
    <t>XS108</t>
  </si>
  <si>
    <t>XS109</t>
  </si>
  <si>
    <t>XS110</t>
  </si>
  <si>
    <t>XS111</t>
  </si>
  <si>
    <t>XS112</t>
  </si>
  <si>
    <t>XS113</t>
  </si>
  <si>
    <t>XS114</t>
  </si>
  <si>
    <t>XS115</t>
  </si>
  <si>
    <t>XS116</t>
  </si>
  <si>
    <t>XS117</t>
  </si>
  <si>
    <t>XS118</t>
  </si>
  <si>
    <t>XS119</t>
  </si>
  <si>
    <t>XS120</t>
  </si>
  <si>
    <t>XS121</t>
  </si>
  <si>
    <t>XS122</t>
  </si>
  <si>
    <t>XS123</t>
  </si>
  <si>
    <t>XS124</t>
  </si>
  <si>
    <t>XS125</t>
  </si>
  <si>
    <t>XS126</t>
  </si>
  <si>
    <t>XS127</t>
  </si>
  <si>
    <t>XS128</t>
  </si>
  <si>
    <t>XS129</t>
  </si>
  <si>
    <t>XS130</t>
  </si>
  <si>
    <t>XS131</t>
  </si>
  <si>
    <t>XS132</t>
  </si>
  <si>
    <t>XS133</t>
  </si>
  <si>
    <t>XS134</t>
  </si>
  <si>
    <t>XS135</t>
  </si>
  <si>
    <t>XS136</t>
  </si>
  <si>
    <t>XS137</t>
  </si>
  <si>
    <t>XS138</t>
  </si>
  <si>
    <t>XS139</t>
  </si>
  <si>
    <t>XS140</t>
  </si>
  <si>
    <t>XS141</t>
  </si>
  <si>
    <t>XS142</t>
  </si>
  <si>
    <t>XS143</t>
  </si>
  <si>
    <t>Triathlon de Puunui 03/04/22</t>
  </si>
  <si>
    <t>Duathlon de Kona 20/03/22</t>
  </si>
  <si>
    <t>Triathlon de Haapiti 06/03/22</t>
  </si>
  <si>
    <t>Triathlon Gauguin 18/09/22</t>
  </si>
  <si>
    <t>Xterra Triathlon 22-23/10/22</t>
  </si>
  <si>
    <t>Aquathlon &amp; Trikid's du CNP 29/10/22</t>
  </si>
  <si>
    <t>Triathlon des Vahinés 06/11/22</t>
  </si>
  <si>
    <t>Triathlon de Tiarei 20/11/22</t>
  </si>
  <si>
    <t>6/7 ans - 8/9 - 10/11 - XS</t>
  </si>
  <si>
    <t>BOURDELON</t>
  </si>
  <si>
    <t>Evans</t>
  </si>
  <si>
    <t>ANDRE</t>
  </si>
  <si>
    <t>BOURGNON DE LAYRE</t>
  </si>
  <si>
    <t>BOUTY</t>
  </si>
  <si>
    <t>COVIC</t>
  </si>
  <si>
    <t>DA COL</t>
  </si>
  <si>
    <t>DUBOUSQUET</t>
  </si>
  <si>
    <t>GOBRAIT</t>
  </si>
  <si>
    <t>HANSSLER</t>
  </si>
  <si>
    <t>IRO</t>
  </si>
  <si>
    <t>MAI</t>
  </si>
  <si>
    <t>OHIU</t>
  </si>
  <si>
    <t>SERRE</t>
  </si>
  <si>
    <t>TEAE</t>
  </si>
  <si>
    <t>TEURU</t>
  </si>
  <si>
    <t>VAIRAAROA</t>
  </si>
  <si>
    <t>VINCENTI</t>
  </si>
  <si>
    <t>Tematairau</t>
  </si>
  <si>
    <t>Ferdinand</t>
  </si>
  <si>
    <t>Emile</t>
  </si>
  <si>
    <t>Kenan</t>
  </si>
  <si>
    <t>Clement Moana</t>
  </si>
  <si>
    <t>Manotea</t>
  </si>
  <si>
    <t>Bradley </t>
  </si>
  <si>
    <t>Leo</t>
  </si>
  <si>
    <t>Nuuroa</t>
  </si>
  <si>
    <t>Raitua</t>
  </si>
  <si>
    <t>Arava</t>
  </si>
  <si>
    <t>Mirco</t>
  </si>
  <si>
    <t>Manua</t>
  </si>
  <si>
    <t>Kay</t>
  </si>
  <si>
    <t>Vaihauarii</t>
  </si>
  <si>
    <t>Torea</t>
  </si>
  <si>
    <t>CERCLE DES NAGEURS DE POLYNESIE</t>
  </si>
  <si>
    <t>AS TAMARII PUNARUU TRIATHLON</t>
  </si>
  <si>
    <t>CHEVALIER</t>
  </si>
  <si>
    <t>GLAPSKI</t>
  </si>
  <si>
    <t>JOCAILLE CHAPLAIN</t>
  </si>
  <si>
    <t>LIU SING</t>
  </si>
  <si>
    <t>PHILIPPE</t>
  </si>
  <si>
    <t>Chloe</t>
  </si>
  <si>
    <t>Melodie</t>
  </si>
  <si>
    <t>Naia</t>
  </si>
  <si>
    <t>Anae</t>
  </si>
  <si>
    <t>Zelie</t>
  </si>
  <si>
    <t>ARNOUX</t>
  </si>
  <si>
    <t>Eliot</t>
  </si>
  <si>
    <t>BEAUVAIS</t>
  </si>
  <si>
    <t>Pierre</t>
  </si>
  <si>
    <t>BRUNETTI</t>
  </si>
  <si>
    <t>TOM</t>
  </si>
  <si>
    <t>CHAMPES</t>
  </si>
  <si>
    <t>Mylann</t>
  </si>
  <si>
    <t>DELAUNAY</t>
  </si>
  <si>
    <t>William</t>
  </si>
  <si>
    <t>GARCIA PRIMEL</t>
  </si>
  <si>
    <t>Mathis</t>
  </si>
  <si>
    <t>GOULET</t>
  </si>
  <si>
    <t>Haumatai</t>
  </si>
  <si>
    <t>Heremoana Paul</t>
  </si>
  <si>
    <t>HOLLIER VERMEULEN </t>
  </si>
  <si>
    <t>Eythan</t>
  </si>
  <si>
    <t>HOTELLIER</t>
  </si>
  <si>
    <t>Jules</t>
  </si>
  <si>
    <t>HUGONY</t>
  </si>
  <si>
    <t>Mathys</t>
  </si>
  <si>
    <t>LIMIK</t>
  </si>
  <si>
    <t>TUHIVAI</t>
  </si>
  <si>
    <t>Thierry</t>
  </si>
  <si>
    <t>POYVRE</t>
  </si>
  <si>
    <t>Nolann</t>
  </si>
  <si>
    <t>RICHARD</t>
  </si>
  <si>
    <t>TAIE</t>
  </si>
  <si>
    <t>Ariimanahere</t>
  </si>
  <si>
    <t>TCHA</t>
  </si>
  <si>
    <t>Manea</t>
  </si>
  <si>
    <t>TONNELLIER</t>
  </si>
  <si>
    <t>Maui</t>
  </si>
  <si>
    <t>WONG</t>
  </si>
  <si>
    <t>Hayden</t>
  </si>
  <si>
    <t>BECHER</t>
  </si>
  <si>
    <t>Manavai</t>
  </si>
  <si>
    <t>BOARETTO</t>
  </si>
  <si>
    <t>Marlene </t>
  </si>
  <si>
    <t>BOOSIE</t>
  </si>
  <si>
    <t>Na Ihi</t>
  </si>
  <si>
    <t>CALLOT</t>
  </si>
  <si>
    <t>Oliana</t>
  </si>
  <si>
    <t>Lou Ann</t>
  </si>
  <si>
    <t>Lou</t>
  </si>
  <si>
    <t>Neyla</t>
  </si>
  <si>
    <t>Poerani </t>
  </si>
  <si>
    <t>ITIER</t>
  </si>
  <si>
    <t>Eline</t>
  </si>
  <si>
    <t>ARAKINO</t>
  </si>
  <si>
    <t>Tehiva</t>
  </si>
  <si>
    <t>BOUNGO</t>
  </si>
  <si>
    <t>Ruben</t>
  </si>
  <si>
    <t>CANEVET TOUDJI</t>
  </si>
  <si>
    <t>Titouan</t>
  </si>
  <si>
    <t>CHASTANG</t>
  </si>
  <si>
    <t>Gaulthier</t>
  </si>
  <si>
    <t>DELVALLET</t>
  </si>
  <si>
    <t>Tamatea</t>
  </si>
  <si>
    <t>FERRIEUX</t>
  </si>
  <si>
    <t>ACHILLE</t>
  </si>
  <si>
    <t>Emmanuel</t>
  </si>
  <si>
    <t>Gregory</t>
  </si>
  <si>
    <t>RIVAUD</t>
  </si>
  <si>
    <t>Volodia</t>
  </si>
  <si>
    <t>ROTTIER</t>
  </si>
  <si>
    <t>Rama</t>
  </si>
  <si>
    <t>TANETOA</t>
  </si>
  <si>
    <t>Toanui</t>
  </si>
  <si>
    <t>ZIJP</t>
  </si>
  <si>
    <t>Natimeo</t>
  </si>
  <si>
    <t>BAIGTS</t>
  </si>
  <si>
    <t>Camille</t>
  </si>
  <si>
    <t>CHAMPS</t>
  </si>
  <si>
    <t>Kyra Vai</t>
  </si>
  <si>
    <t>DEVON</t>
  </si>
  <si>
    <t>ILEANA</t>
  </si>
  <si>
    <t>DUBOST</t>
  </si>
  <si>
    <t>Valentine</t>
  </si>
  <si>
    <t>Manon</t>
  </si>
  <si>
    <t>Hina</t>
  </si>
  <si>
    <t>LE BILLER</t>
  </si>
  <si>
    <t>Juliette</t>
  </si>
  <si>
    <t>MIKOU</t>
  </si>
  <si>
    <t>Layana</t>
  </si>
  <si>
    <t>PERETTI</t>
  </si>
  <si>
    <t>Sarah</t>
  </si>
  <si>
    <t>Lola</t>
  </si>
  <si>
    <t>SAUGRAIN </t>
  </si>
  <si>
    <t>Hinahere </t>
  </si>
  <si>
    <t>TAAROA</t>
  </si>
  <si>
    <t>Vaiheana</t>
  </si>
  <si>
    <t>BLAIS</t>
  </si>
  <si>
    <t>Teiva</t>
  </si>
  <si>
    <t>BURLE</t>
  </si>
  <si>
    <t>MATTHIAS</t>
  </si>
  <si>
    <t>CASSEL</t>
  </si>
  <si>
    <t>Hitiarii</t>
  </si>
  <si>
    <t>CYFFERS</t>
  </si>
  <si>
    <t>Virgil</t>
  </si>
  <si>
    <t>DEFOSSEZ</t>
  </si>
  <si>
    <t>TAVAKE</t>
  </si>
  <si>
    <t>DELPORTE KRID</t>
  </si>
  <si>
    <t>ELYAS</t>
  </si>
  <si>
    <t>LE CAM</t>
  </si>
  <si>
    <t>Hugues</t>
  </si>
  <si>
    <t>Robin</t>
  </si>
  <si>
    <t>PIHATARIOE</t>
  </si>
  <si>
    <t>Haunui</t>
  </si>
  <si>
    <t>Clarence</t>
  </si>
  <si>
    <t>SCHMIT</t>
  </si>
  <si>
    <t>Kohai</t>
  </si>
  <si>
    <t>SYLVESTRE  RAULT</t>
  </si>
  <si>
    <t>Kamalei</t>
  </si>
  <si>
    <t>TAPI</t>
  </si>
  <si>
    <t>ETHAN</t>
  </si>
  <si>
    <t>Brieuc </t>
  </si>
  <si>
    <t>TESSA</t>
  </si>
  <si>
    <t>CHANGSANG</t>
  </si>
  <si>
    <t>Cassandra </t>
  </si>
  <si>
    <t>DARBO  PAUTROT</t>
  </si>
  <si>
    <t>Zoe</t>
  </si>
  <si>
    <t>HERNANDEZ</t>
  </si>
  <si>
    <t>LOU</t>
  </si>
  <si>
    <t>LLAONA</t>
  </si>
  <si>
    <t>HEIKEANI</t>
  </si>
  <si>
    <t>PITON</t>
  </si>
  <si>
    <t>Yaelle</t>
  </si>
  <si>
    <t>ANGELE</t>
  </si>
  <si>
    <t>TACK</t>
  </si>
  <si>
    <t>VAHINEMOEA</t>
  </si>
  <si>
    <t>LAU FAT</t>
  </si>
  <si>
    <t>MANUARII</t>
  </si>
  <si>
    <t>LIDEC POTATEUATAHI</t>
  </si>
  <si>
    <t>Killian</t>
  </si>
  <si>
    <t>OHU</t>
  </si>
  <si>
    <t>Keihivanui</t>
  </si>
  <si>
    <t>PERROY</t>
  </si>
  <si>
    <t>Heearii</t>
  </si>
  <si>
    <t>Nainoa</t>
  </si>
  <si>
    <t>Eloise</t>
  </si>
  <si>
    <t>SUSSET</t>
  </si>
  <si>
    <t>Maidi</t>
  </si>
  <si>
    <t>BOULAY</t>
  </si>
  <si>
    <t>Marie</t>
  </si>
  <si>
    <t>TEVENINO</t>
  </si>
  <si>
    <t>Puameama</t>
  </si>
  <si>
    <t>Maxence</t>
  </si>
  <si>
    <t>BOINOT</t>
  </si>
  <si>
    <t>CLEMENT</t>
  </si>
  <si>
    <t>Heimanu</t>
  </si>
  <si>
    <t>Ludovic</t>
  </si>
  <si>
    <t>COURTET</t>
  </si>
  <si>
    <t>Francois</t>
  </si>
  <si>
    <t>DODARD</t>
  </si>
  <si>
    <t>Kevin</t>
  </si>
  <si>
    <t>ESTALL</t>
  </si>
  <si>
    <t>FAVET</t>
  </si>
  <si>
    <t>Clement</t>
  </si>
  <si>
    <t>Mathieu</t>
  </si>
  <si>
    <t>GOBRAIT </t>
  </si>
  <si>
    <t>Toanuimarama </t>
  </si>
  <si>
    <t>GUILLOU</t>
  </si>
  <si>
    <t>Moana</t>
  </si>
  <si>
    <t>HAYMES</t>
  </si>
  <si>
    <t>Terry</t>
  </si>
  <si>
    <t>HELME</t>
  </si>
  <si>
    <t>Christian</t>
  </si>
  <si>
    <t>HERBIN</t>
  </si>
  <si>
    <t>HLAVEK</t>
  </si>
  <si>
    <t>FLORIAN</t>
  </si>
  <si>
    <t>LAUSSUCQ</t>
  </si>
  <si>
    <t>Remi</t>
  </si>
  <si>
    <t>LOUIS</t>
  </si>
  <si>
    <t>FADIE</t>
  </si>
  <si>
    <t>LUBIN</t>
  </si>
  <si>
    <t>Thomas</t>
  </si>
  <si>
    <t>MARESCOT</t>
  </si>
  <si>
    <t>Hoani</t>
  </si>
  <si>
    <t>MOREL</t>
  </si>
  <si>
    <t>Matthieu</t>
  </si>
  <si>
    <t>NATUA</t>
  </si>
  <si>
    <t>Taaroa Arii</t>
  </si>
  <si>
    <t>PAGE</t>
  </si>
  <si>
    <t>PIERRICK</t>
  </si>
  <si>
    <t>PLANQUES</t>
  </si>
  <si>
    <t>Olivier</t>
  </si>
  <si>
    <t>POULAIN</t>
  </si>
  <si>
    <t>Teva</t>
  </si>
  <si>
    <t>RIMAUD</t>
  </si>
  <si>
    <t>Jean Marc</t>
  </si>
  <si>
    <t>ROYER</t>
  </si>
  <si>
    <t>Antoine</t>
  </si>
  <si>
    <t>SEGARD</t>
  </si>
  <si>
    <t>REMY</t>
  </si>
  <si>
    <t>SERENI</t>
  </si>
  <si>
    <t>Jean Gwenael</t>
  </si>
  <si>
    <t>SUCHET</t>
  </si>
  <si>
    <t>TANRET</t>
  </si>
  <si>
    <t>Donatien</t>
  </si>
  <si>
    <t>Michel</t>
  </si>
  <si>
    <t>THIEME</t>
  </si>
  <si>
    <t>Pierrot Kurt</t>
  </si>
  <si>
    <t>TROQUENET</t>
  </si>
  <si>
    <t>Damien</t>
  </si>
  <si>
    <t>VERNAUDON</t>
  </si>
  <si>
    <t>KLINT</t>
  </si>
  <si>
    <t>Henere</t>
  </si>
  <si>
    <t>VONGUE</t>
  </si>
  <si>
    <t>Olomana</t>
  </si>
  <si>
    <t>RANDY</t>
  </si>
  <si>
    <t>ZORGNOTTI</t>
  </si>
  <si>
    <t>BRUYERE</t>
  </si>
  <si>
    <t>Julie</t>
  </si>
  <si>
    <t>CANONNE</t>
  </si>
  <si>
    <t>Emilie</t>
  </si>
  <si>
    <t>CRAWFORD</t>
  </si>
  <si>
    <t>Joy</t>
  </si>
  <si>
    <t>DEDE</t>
  </si>
  <si>
    <t>Clemence</t>
  </si>
  <si>
    <t>GROSGOGEAT</t>
  </si>
  <si>
    <t>Louise</t>
  </si>
  <si>
    <t>HAPAIRAI</t>
  </si>
  <si>
    <t>Raipo</t>
  </si>
  <si>
    <t>HEMINWAY</t>
  </si>
  <si>
    <t>Heirani</t>
  </si>
  <si>
    <t>LAUX</t>
  </si>
  <si>
    <t>Tiffany</t>
  </si>
  <si>
    <t>MAINDRON</t>
  </si>
  <si>
    <t>Oceane</t>
  </si>
  <si>
    <t>MARIETTI</t>
  </si>
  <si>
    <t>Mareva</t>
  </si>
  <si>
    <t>MATERA</t>
  </si>
  <si>
    <t>Amandine</t>
  </si>
  <si>
    <t>MOU SING</t>
  </si>
  <si>
    <t>Violette</t>
  </si>
  <si>
    <t>NUI</t>
  </si>
  <si>
    <t>Heiva</t>
  </si>
  <si>
    <t>PERICHON</t>
  </si>
  <si>
    <t>Jessica</t>
  </si>
  <si>
    <t>RAUBY</t>
  </si>
  <si>
    <t>Guenaelle</t>
  </si>
  <si>
    <t>VERMEULEN</t>
  </si>
  <si>
    <t>Raphaelle</t>
  </si>
  <si>
    <t>Kylie</t>
  </si>
  <si>
    <t>BAK</t>
  </si>
  <si>
    <t>HELENE</t>
  </si>
  <si>
    <t>BAUDRY</t>
  </si>
  <si>
    <t>CAROLE</t>
  </si>
  <si>
    <t>BONNARD</t>
  </si>
  <si>
    <t>Loana</t>
  </si>
  <si>
    <t>PICARD</t>
  </si>
  <si>
    <t>Georgette</t>
  </si>
  <si>
    <t>CHAPLAIN</t>
  </si>
  <si>
    <t>AURELIE</t>
  </si>
  <si>
    <t>CHENEL</t>
  </si>
  <si>
    <t>YASMINA</t>
  </si>
  <si>
    <t>DE BARTHEZ</t>
  </si>
  <si>
    <t>Marie Paule</t>
  </si>
  <si>
    <t>DERRIEN</t>
  </si>
  <si>
    <t>Isabelle</t>
  </si>
  <si>
    <t>DHAENENS</t>
  </si>
  <si>
    <t>Laurence</t>
  </si>
  <si>
    <t>DURAND</t>
  </si>
  <si>
    <t>Murielle</t>
  </si>
  <si>
    <t>Tekau</t>
  </si>
  <si>
    <t>HAUATA</t>
  </si>
  <si>
    <t>VALERIE</t>
  </si>
  <si>
    <t>HEITZ</t>
  </si>
  <si>
    <t>Manuella</t>
  </si>
  <si>
    <t>ANNE FLORE</t>
  </si>
  <si>
    <t>KERIHUEL</t>
  </si>
  <si>
    <t>Gwenola</t>
  </si>
  <si>
    <t>LANGY</t>
  </si>
  <si>
    <t>SANDRA</t>
  </si>
  <si>
    <t>LE BESQ</t>
  </si>
  <si>
    <t>Veronique</t>
  </si>
  <si>
    <t>LE CLEACH MONNIER</t>
  </si>
  <si>
    <t>Christel</t>
  </si>
  <si>
    <t>LE GALL</t>
  </si>
  <si>
    <t>Florence</t>
  </si>
  <si>
    <t>LEE</t>
  </si>
  <si>
    <t>FABIENNE</t>
  </si>
  <si>
    <t>LEGRAND GASSION</t>
  </si>
  <si>
    <t>Virginie</t>
  </si>
  <si>
    <t>LENTCHITZKY</t>
  </si>
  <si>
    <t>Natacha Vaeatua</t>
  </si>
  <si>
    <t>LETHUILLIER</t>
  </si>
  <si>
    <t>LYDIE</t>
  </si>
  <si>
    <t>LY SAO</t>
  </si>
  <si>
    <t>PAQUITA</t>
  </si>
  <si>
    <t>MACHEBOEUF</t>
  </si>
  <si>
    <t>Caroline</t>
  </si>
  <si>
    <t>Canelle</t>
  </si>
  <si>
    <t>MISSELIS</t>
  </si>
  <si>
    <t>Sophie</t>
  </si>
  <si>
    <t>MITAIS</t>
  </si>
  <si>
    <t>MUNIER</t>
  </si>
  <si>
    <t>STEPHANIE</t>
  </si>
  <si>
    <t>OBAYASHI</t>
  </si>
  <si>
    <t>Yuka</t>
  </si>
  <si>
    <t>OUDIN</t>
  </si>
  <si>
    <t>GERALDINE</t>
  </si>
  <si>
    <t>PERIN</t>
  </si>
  <si>
    <t>POURLIER</t>
  </si>
  <si>
    <t>Stephanie</t>
  </si>
  <si>
    <t>PUTTERGILL</t>
  </si>
  <si>
    <t>Nicola</t>
  </si>
  <si>
    <t>ROUGET</t>
  </si>
  <si>
    <t>Fanny</t>
  </si>
  <si>
    <t>SLOSARSKA</t>
  </si>
  <si>
    <t>Marta</t>
  </si>
  <si>
    <t>SOULON</t>
  </si>
  <si>
    <t>CARINE</t>
  </si>
  <si>
    <t>SUARD</t>
  </si>
  <si>
    <t>Patricia</t>
  </si>
  <si>
    <t>TOUDJI</t>
  </si>
  <si>
    <t>Myriam</t>
  </si>
  <si>
    <t>TOUVRON</t>
  </si>
  <si>
    <t>EMMANUELLE</t>
  </si>
  <si>
    <t>VAUGELADE</t>
  </si>
  <si>
    <t>Christa</t>
  </si>
  <si>
    <t>Marjorie</t>
  </si>
  <si>
    <t>VERON</t>
  </si>
  <si>
    <t>JASMINA</t>
  </si>
  <si>
    <t>VILLANT</t>
  </si>
  <si>
    <t>Terauhere</t>
  </si>
  <si>
    <t>Pascale</t>
  </si>
  <si>
    <t>WONG KAM CHE</t>
  </si>
  <si>
    <t>Diane</t>
  </si>
  <si>
    <t>MAHERA</t>
  </si>
  <si>
    <t>MARTIAL</t>
  </si>
  <si>
    <t>BOUILLET</t>
  </si>
  <si>
    <t>Franck</t>
  </si>
  <si>
    <t>BRUDERMANN</t>
  </si>
  <si>
    <t>Laurent</t>
  </si>
  <si>
    <t>BUFFET</t>
  </si>
  <si>
    <t>Patrick</t>
  </si>
  <si>
    <t>BUREAU</t>
  </si>
  <si>
    <t>Mike</t>
  </si>
  <si>
    <t>CAMUS</t>
  </si>
  <si>
    <t>Cyril</t>
  </si>
  <si>
    <t>CANEVET</t>
  </si>
  <si>
    <t>Mikael</t>
  </si>
  <si>
    <t>CASSAN</t>
  </si>
  <si>
    <t>JEFFRY</t>
  </si>
  <si>
    <t>Yannick</t>
  </si>
  <si>
    <t>CHANG SANG</t>
  </si>
  <si>
    <t>Eric</t>
  </si>
  <si>
    <t>CHASSAING</t>
  </si>
  <si>
    <t>Guillaume</t>
  </si>
  <si>
    <t>CHATER</t>
  </si>
  <si>
    <t>Vetea</t>
  </si>
  <si>
    <t>CHAVANNE</t>
  </si>
  <si>
    <t>Christophe</t>
  </si>
  <si>
    <t>CHESTERKINE</t>
  </si>
  <si>
    <t>Marc</t>
  </si>
  <si>
    <t>COLOT</t>
  </si>
  <si>
    <t>Yvann</t>
  </si>
  <si>
    <t>Eddy</t>
  </si>
  <si>
    <t>CUNEO</t>
  </si>
  <si>
    <t>JEAN</t>
  </si>
  <si>
    <t>DE SCHOENBURG WALDENBURG</t>
  </si>
  <si>
    <t>Tenoha</t>
  </si>
  <si>
    <t>DEGREZ</t>
  </si>
  <si>
    <t>STEPHANE</t>
  </si>
  <si>
    <t>DELARUE</t>
  </si>
  <si>
    <t>JIMMY</t>
  </si>
  <si>
    <t>DEXTER</t>
  </si>
  <si>
    <t>Ronald</t>
  </si>
  <si>
    <t>DUSSOLLIER</t>
  </si>
  <si>
    <t>Gilles</t>
  </si>
  <si>
    <t>FACON</t>
  </si>
  <si>
    <t>HUGUES</t>
  </si>
  <si>
    <t>GUILAUME</t>
  </si>
  <si>
    <t>FERRY</t>
  </si>
  <si>
    <t>David</t>
  </si>
  <si>
    <t>GARCIA</t>
  </si>
  <si>
    <t>Julien</t>
  </si>
  <si>
    <t>HAHN</t>
  </si>
  <si>
    <t>HEIMANN</t>
  </si>
  <si>
    <t>Cyrille</t>
  </si>
  <si>
    <t>HERMIER</t>
  </si>
  <si>
    <t>JOCAILLE</t>
  </si>
  <si>
    <t>JOUBERT</t>
  </si>
  <si>
    <t>KAPHEIM</t>
  </si>
  <si>
    <t>Frederic</t>
  </si>
  <si>
    <t>LABROUSSE</t>
  </si>
  <si>
    <t>Fabrice</t>
  </si>
  <si>
    <t>OLIVIER</t>
  </si>
  <si>
    <t>LEFEVRE</t>
  </si>
  <si>
    <t>LEMAITRE</t>
  </si>
  <si>
    <t>LEMIERE</t>
  </si>
  <si>
    <t>JEROME</t>
  </si>
  <si>
    <t>Serge</t>
  </si>
  <si>
    <t>MAILLARD</t>
  </si>
  <si>
    <t>Stephane</t>
  </si>
  <si>
    <t>Mourad</t>
  </si>
  <si>
    <t>MOURIER</t>
  </si>
  <si>
    <t>PANG</t>
  </si>
  <si>
    <t>Szu Ming</t>
  </si>
  <si>
    <t>MATTHIEU</t>
  </si>
  <si>
    <t>PETIT</t>
  </si>
  <si>
    <t>Sebastien</t>
  </si>
  <si>
    <t>POUJOULAT</t>
  </si>
  <si>
    <t>FRANCOIS</t>
  </si>
  <si>
    <t>Bernard</t>
  </si>
  <si>
    <t>RICHMOND</t>
  </si>
  <si>
    <t>DAVID</t>
  </si>
  <si>
    <t>RIVIERE</t>
  </si>
  <si>
    <t>SAUGRAIN</t>
  </si>
  <si>
    <t>Maxime</t>
  </si>
  <si>
    <t>SHAN</t>
  </si>
  <si>
    <t>Moehau</t>
  </si>
  <si>
    <t>SOWINSKI</t>
  </si>
  <si>
    <t>Dominique</t>
  </si>
  <si>
    <t>TAPARE</t>
  </si>
  <si>
    <t>Joe</t>
  </si>
  <si>
    <t>TCHONG WONG</t>
  </si>
  <si>
    <t>Donny</t>
  </si>
  <si>
    <t>THIERRY</t>
  </si>
  <si>
    <t>TRANNE</t>
  </si>
  <si>
    <t>FABIAN</t>
  </si>
  <si>
    <t>VARDON</t>
  </si>
  <si>
    <t>UERII</t>
  </si>
  <si>
    <t>Vaea</t>
  </si>
  <si>
    <t>VERONIQUE</t>
  </si>
  <si>
    <t>J</t>
  </si>
  <si>
    <t>XS</t>
  </si>
  <si>
    <t>S</t>
  </si>
  <si>
    <t>TENIARAHI</t>
  </si>
  <si>
    <t>Vahitua</t>
  </si>
  <si>
    <t>Triathlon de Punaauia 15/05/22</t>
  </si>
  <si>
    <t>Matuanui</t>
  </si>
  <si>
    <t>Tuatini</t>
  </si>
  <si>
    <t>OTCENASEK</t>
  </si>
  <si>
    <t>Imihau</t>
  </si>
  <si>
    <t>Yoann</t>
  </si>
  <si>
    <t>YEN KWAY</t>
  </si>
  <si>
    <t>Jimmy</t>
  </si>
  <si>
    <t>VIDEAU</t>
  </si>
  <si>
    <t>Sosthene</t>
  </si>
  <si>
    <t>SOULIERE BECART</t>
  </si>
  <si>
    <t>Kelian</t>
  </si>
  <si>
    <t>Deotille</t>
  </si>
  <si>
    <t>PAILLISSE</t>
  </si>
  <si>
    <t>Lili</t>
  </si>
  <si>
    <t>VASTEL</t>
  </si>
  <si>
    <t>ANTOINE</t>
  </si>
  <si>
    <t>ESTIVAL</t>
  </si>
  <si>
    <t>ROUX</t>
  </si>
  <si>
    <t>Nael</t>
  </si>
  <si>
    <t>GEHIN</t>
  </si>
  <si>
    <t>MOREAU</t>
  </si>
  <si>
    <t>Pauline</t>
  </si>
  <si>
    <t>Katell</t>
  </si>
  <si>
    <t>Landry</t>
  </si>
  <si>
    <t>Mare</t>
  </si>
  <si>
    <t>TERIITAUMIHAU</t>
  </si>
  <si>
    <t>AHITI</t>
  </si>
  <si>
    <t>STERI</t>
  </si>
  <si>
    <t>ADRIEN</t>
  </si>
  <si>
    <t>SAMUEL</t>
  </si>
  <si>
    <t>Leonid</t>
  </si>
  <si>
    <t>ROCHE</t>
  </si>
  <si>
    <t>Manatea</t>
  </si>
  <si>
    <t>DIGONNET</t>
  </si>
  <si>
    <t>Naea</t>
  </si>
  <si>
    <t>Maia</t>
  </si>
  <si>
    <t>Ravahau</t>
  </si>
  <si>
    <t>Keivanui</t>
  </si>
  <si>
    <t>Alixia</t>
  </si>
  <si>
    <t>Kapono</t>
  </si>
  <si>
    <t>MULLER KOPPENS</t>
  </si>
  <si>
    <t>Aaron</t>
  </si>
  <si>
    <t>Noe</t>
  </si>
  <si>
    <t>DELBREIL GUYOT</t>
  </si>
  <si>
    <t>GRANJE</t>
  </si>
  <si>
    <t>LE SCAVAREC</t>
  </si>
  <si>
    <t>Elouan</t>
  </si>
  <si>
    <t>VIVIER</t>
  </si>
  <si>
    <t>Sébastien</t>
  </si>
  <si>
    <t>Hereata</t>
  </si>
  <si>
    <t>ORUS CATALAN</t>
  </si>
  <si>
    <t>Anaïs</t>
  </si>
  <si>
    <t>DHERBECOURT</t>
  </si>
  <si>
    <t>BARRAERA</t>
  </si>
  <si>
    <t>Carlos</t>
  </si>
  <si>
    <t>TOURNIER</t>
  </si>
  <si>
    <t>ROY</t>
  </si>
  <si>
    <t>L</t>
  </si>
  <si>
    <t>CROISSANT</t>
  </si>
  <si>
    <t>ROGUES</t>
  </si>
  <si>
    <t>Gabin</t>
  </si>
  <si>
    <t>Marcaurelio</t>
  </si>
  <si>
    <t>RIVOALLAN</t>
  </si>
  <si>
    <t>LO WING</t>
  </si>
  <si>
    <t>Marae</t>
  </si>
  <si>
    <t>PARME</t>
  </si>
  <si>
    <t>BIEZ</t>
  </si>
  <si>
    <t>ROULIN</t>
  </si>
  <si>
    <t>RAAPOTO</t>
  </si>
  <si>
    <t>Ra I Maeva</t>
  </si>
  <si>
    <t>MAIRE</t>
  </si>
  <si>
    <t>Moeriki</t>
  </si>
  <si>
    <t>Nais</t>
  </si>
  <si>
    <t>CARPENTIER</t>
  </si>
  <si>
    <t>Eleonore</t>
  </si>
  <si>
    <t>LAPIERRE</t>
  </si>
  <si>
    <t>Timoty</t>
  </si>
  <si>
    <t>Tenati</t>
  </si>
  <si>
    <t>VETTIER</t>
  </si>
  <si>
    <t>Nautai</t>
  </si>
  <si>
    <t>PECUSSEAU</t>
  </si>
  <si>
    <t>Noa</t>
  </si>
  <si>
    <t>Iraya</t>
  </si>
  <si>
    <t>Marcelo</t>
  </si>
  <si>
    <t>CHAN UHRIG</t>
  </si>
  <si>
    <t>Mahainui</t>
  </si>
  <si>
    <t>LE GUISQUET</t>
  </si>
  <si>
    <t>Elea</t>
  </si>
  <si>
    <t>Toakai</t>
  </si>
  <si>
    <t>Kalea</t>
  </si>
  <si>
    <t>Kalei</t>
  </si>
  <si>
    <t>SECK MARTEL</t>
  </si>
  <si>
    <t>Ella</t>
  </si>
  <si>
    <t>GUYOT</t>
  </si>
  <si>
    <t>Shane</t>
  </si>
  <si>
    <t>Kelly</t>
  </si>
  <si>
    <t>HUTIN</t>
  </si>
  <si>
    <t>Jean Patrick</t>
  </si>
  <si>
    <t>CHATEAU</t>
  </si>
  <si>
    <t>TEPEHU</t>
  </si>
  <si>
    <t>Sebastien Yves</t>
  </si>
  <si>
    <t>FOUCAULD</t>
  </si>
  <si>
    <t>Nicolas</t>
  </si>
  <si>
    <t>Lilian</t>
  </si>
  <si>
    <t>GOULARD</t>
  </si>
  <si>
    <t>Teanua</t>
  </si>
  <si>
    <t>Hirama</t>
  </si>
  <si>
    <t xml:space="preserve">SERRY </t>
  </si>
  <si>
    <t>Theophile</t>
  </si>
  <si>
    <t>Sacha</t>
  </si>
  <si>
    <t>TRANQUILLIN</t>
  </si>
  <si>
    <t>Hélène</t>
  </si>
  <si>
    <t>PARAZINES</t>
  </si>
  <si>
    <t>Bruno</t>
  </si>
  <si>
    <t>ROSENTHAL</t>
  </si>
  <si>
    <t>Total pts</t>
  </si>
  <si>
    <t>For</t>
  </si>
  <si>
    <t>Pla</t>
  </si>
  <si>
    <t>Pts</t>
  </si>
  <si>
    <t>PO 2</t>
  </si>
  <si>
    <t>PO 1</t>
  </si>
  <si>
    <t>PU 1</t>
  </si>
  <si>
    <t>PU 2</t>
  </si>
  <si>
    <t>BE 2</t>
  </si>
  <si>
    <t>BE 1</t>
  </si>
  <si>
    <t>BE</t>
  </si>
  <si>
    <t>MI 1</t>
  </si>
  <si>
    <t>MI 2</t>
  </si>
  <si>
    <t>CA 1</t>
  </si>
  <si>
    <t>CA 2</t>
  </si>
  <si>
    <t>JU 2</t>
  </si>
  <si>
    <t>JU 1</t>
  </si>
  <si>
    <t>SE 4</t>
  </si>
  <si>
    <t>SE 3</t>
  </si>
  <si>
    <t>SE 2</t>
  </si>
  <si>
    <t>SE 1</t>
  </si>
  <si>
    <t>MA 1</t>
  </si>
  <si>
    <t>MA 3</t>
  </si>
  <si>
    <t>MA 4</t>
  </si>
  <si>
    <t>MA 2</t>
  </si>
  <si>
    <t>MA 5</t>
  </si>
  <si>
    <t>MA 6</t>
  </si>
  <si>
    <t>MPO 2</t>
  </si>
  <si>
    <t>MPO 1</t>
  </si>
  <si>
    <t>Cat</t>
  </si>
  <si>
    <t>Championnat Aquathlon 26/05/22.      (coeff 2)</t>
  </si>
  <si>
    <t>Coupe de Polynésie 26/06/22.    (coeff 2)</t>
  </si>
  <si>
    <t>Championnat Triathlon   04/12/22.   (coeff 2)</t>
  </si>
  <si>
    <t>Scra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</si>
</sst>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20">
    <font>
      <sz val="12"/>
      <color theme="1"/>
      <name val="Calibri"/>
      <family val="2"/>
      <scheme val="minor"/>
    </font>
    <font>
      <sz val="10"/>
      <color rgb="FF000000"/>
      <name val="Times New Roman"/>
      <family val="1"/>
    </font>
    <font>
      <b/>
      <sz val="9"/>
      <color rgb="FF000000"/>
      <name val="Times New Roman"/>
      <family val="1"/>
    </font>
    <font>
      <sz val="8"/>
      <name val="Calibri"/>
      <family val="2"/>
      <scheme val="minor"/>
    </font>
    <font>
      <sz val="10"/>
      <color theme="1"/>
      <name val="Times New Roman"/>
      <family val="1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sz val="10"/>
      <color theme="1"/>
      <name val="Montserrat Regular"/>
    </font>
    <font>
      <b/>
      <sz val="10"/>
      <color theme="1"/>
      <name val="Montserrat Regular"/>
    </font>
    <font>
      <sz val="10"/>
      <color rgb="FF000000"/>
      <name val="Montserrat Regular"/>
    </font>
    <font>
      <b/>
      <sz val="10"/>
      <color rgb="FF000000"/>
      <name val="Montserrat Regular"/>
    </font>
    <font>
      <sz val="7"/>
      <color theme="1"/>
      <name val="Montserrat Regular"/>
    </font>
    <font>
      <b/>
      <sz val="7"/>
      <color theme="1"/>
      <name val="Montserrat Regular"/>
    </font>
    <font>
      <b/>
      <sz val="7"/>
      <color rgb="FF000000"/>
      <name val="Montserrat Regular"/>
    </font>
    <font>
      <sz val="7"/>
      <color rgb="FF000000"/>
      <name val="Montserrat Regular"/>
    </font>
    <font>
      <sz val="7"/>
      <color theme="0"/>
      <name val="Montserrat Regular"/>
    </font>
    <font>
      <sz val="7"/>
      <color theme="2"/>
      <name val="Montserrat Regular"/>
    </font>
    <font>
      <b/>
      <sz val="7"/>
      <name val="Montserrat Regular"/>
    </font>
    <font>
      <sz val="7"/>
      <name val="Montserrat Regular"/>
    </font>
  </fonts>
  <fills count="1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0">
    <xf numFmtId="0" fontId="0" fillId="0" borderId="0" xfId="0"/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/>
    <xf numFmtId="0" fontId="2" fillId="2" borderId="5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164" fontId="0" fillId="0" borderId="0" xfId="0" quotePrefix="1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7" borderId="0" xfId="0" applyFont="1" applyFill="1" applyAlignment="1">
      <alignment horizontal="center" vertical="center"/>
    </xf>
    <xf numFmtId="0" fontId="6" fillId="7" borderId="10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8" borderId="10" xfId="0" applyFont="1" applyFill="1" applyBorder="1" applyAlignment="1">
      <alignment horizontal="center" vertical="center"/>
    </xf>
    <xf numFmtId="0" fontId="6" fillId="8" borderId="11" xfId="0" applyFont="1" applyFill="1" applyBorder="1" applyAlignment="1">
      <alignment horizontal="center" vertical="center"/>
    </xf>
    <xf numFmtId="0" fontId="6" fillId="8" borderId="12" xfId="0" applyFont="1" applyFill="1" applyBorder="1" applyAlignment="1">
      <alignment horizontal="center" vertical="center"/>
    </xf>
    <xf numFmtId="0" fontId="6" fillId="8" borderId="13" xfId="0" applyFont="1" applyFill="1" applyBorder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8" borderId="14" xfId="0" applyFont="1" applyFill="1" applyBorder="1" applyAlignment="1">
      <alignment horizontal="center" vertical="center"/>
    </xf>
    <xf numFmtId="0" fontId="6" fillId="8" borderId="15" xfId="0" applyFont="1" applyFill="1" applyBorder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7" fillId="7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 wrapText="1"/>
    </xf>
    <xf numFmtId="0" fontId="6" fillId="6" borderId="0" xfId="0" applyFont="1" applyFill="1" applyAlignment="1">
      <alignment horizontal="center" vertical="center" wrapText="1"/>
    </xf>
    <xf numFmtId="0" fontId="6" fillId="7" borderId="14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0" fontId="6" fillId="8" borderId="16" xfId="0" applyFont="1" applyFill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/>
    </xf>
    <xf numFmtId="0" fontId="6" fillId="8" borderId="17" xfId="0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0" fontId="6" fillId="6" borderId="16" xfId="0" applyFont="1" applyFill="1" applyBorder="1" applyAlignment="1">
      <alignment horizontal="center" vertical="center"/>
    </xf>
    <xf numFmtId="0" fontId="6" fillId="6" borderId="10" xfId="0" applyFont="1" applyFill="1" applyBorder="1" applyAlignment="1">
      <alignment horizontal="center" vertical="center"/>
    </xf>
    <xf numFmtId="0" fontId="6" fillId="6" borderId="12" xfId="0" applyFont="1" applyFill="1" applyBorder="1" applyAlignment="1">
      <alignment horizontal="center" vertical="center"/>
    </xf>
    <xf numFmtId="0" fontId="6" fillId="6" borderId="17" xfId="0" applyFont="1" applyFill="1" applyBorder="1" applyAlignment="1">
      <alignment horizontal="center" vertical="center"/>
    </xf>
    <xf numFmtId="0" fontId="6" fillId="8" borderId="18" xfId="0" applyFont="1" applyFill="1" applyBorder="1" applyAlignment="1">
      <alignment horizontal="center" vertical="center"/>
    </xf>
    <xf numFmtId="0" fontId="6" fillId="8" borderId="19" xfId="0" applyFont="1" applyFill="1" applyBorder="1" applyAlignment="1">
      <alignment horizontal="center" vertical="center"/>
    </xf>
    <xf numFmtId="0" fontId="6" fillId="8" borderId="20" xfId="0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 wrapText="1"/>
    </xf>
    <xf numFmtId="0" fontId="6" fillId="6" borderId="16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12" xfId="0" applyFont="1" applyFill="1" applyBorder="1" applyAlignment="1">
      <alignment horizontal="center" vertical="center" wrapText="1"/>
    </xf>
    <xf numFmtId="0" fontId="6" fillId="6" borderId="17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11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10" borderId="1" xfId="0" applyFont="1" applyFill="1" applyBorder="1" applyAlignment="1">
      <alignment horizontal="center" vertical="center"/>
    </xf>
    <xf numFmtId="0" fontId="10" fillId="11" borderId="1" xfId="0" applyFont="1" applyFill="1" applyBorder="1" applyAlignment="1">
      <alignment horizontal="center" vertical="center"/>
    </xf>
    <xf numFmtId="0" fontId="11" fillId="10" borderId="6" xfId="0" applyFont="1" applyFill="1" applyBorder="1" applyAlignment="1">
      <alignment horizontal="center" vertical="center" wrapText="1"/>
    </xf>
    <xf numFmtId="0" fontId="11" fillId="11" borderId="6" xfId="0" applyFont="1" applyFill="1" applyBorder="1" applyAlignment="1">
      <alignment horizontal="center" vertical="center" wrapText="1"/>
    </xf>
    <xf numFmtId="0" fontId="8" fillId="1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10" borderId="1" xfId="0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9" borderId="6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9" fillId="12" borderId="1" xfId="0" applyFont="1" applyFill="1" applyBorder="1" applyAlignment="1">
      <alignment horizontal="center" vertical="center" wrapText="1"/>
    </xf>
    <xf numFmtId="0" fontId="8" fillId="12" borderId="1" xfId="0" applyFont="1" applyFill="1" applyBorder="1" applyAlignment="1">
      <alignment horizontal="center" vertical="center" wrapText="1"/>
    </xf>
    <xf numFmtId="0" fontId="9" fillId="14" borderId="1" xfId="0" applyFont="1" applyFill="1" applyBorder="1" applyAlignment="1">
      <alignment horizontal="center" vertical="center" wrapText="1"/>
    </xf>
    <xf numFmtId="0" fontId="8" fillId="14" borderId="1" xfId="0" applyFont="1" applyFill="1" applyBorder="1" applyAlignment="1">
      <alignment horizontal="center" vertical="center" wrapText="1"/>
    </xf>
    <xf numFmtId="0" fontId="9" fillId="15" borderId="1" xfId="0" applyFont="1" applyFill="1" applyBorder="1" applyAlignment="1">
      <alignment horizontal="center" vertical="center" wrapText="1"/>
    </xf>
    <xf numFmtId="0" fontId="8" fillId="15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11" borderId="1" xfId="0" applyFont="1" applyFill="1" applyBorder="1" applyAlignment="1">
      <alignment horizontal="center" vertical="center"/>
    </xf>
    <xf numFmtId="0" fontId="14" fillId="13" borderId="1" xfId="0" applyFont="1" applyFill="1" applyBorder="1" applyAlignment="1">
      <alignment vertical="center"/>
    </xf>
    <xf numFmtId="0" fontId="15" fillId="13" borderId="1" xfId="0" applyFont="1" applyFill="1" applyBorder="1" applyAlignment="1">
      <alignment vertical="center"/>
    </xf>
    <xf numFmtId="0" fontId="12" fillId="10" borderId="1" xfId="0" applyFont="1" applyFill="1" applyBorder="1" applyAlignment="1">
      <alignment vertical="center"/>
    </xf>
    <xf numFmtId="0" fontId="12" fillId="10" borderId="1" xfId="0" applyFont="1" applyFill="1" applyBorder="1" applyAlignment="1">
      <alignment horizontal="center" vertical="center"/>
    </xf>
    <xf numFmtId="0" fontId="15" fillId="10" borderId="1" xfId="0" applyFont="1" applyFill="1" applyBorder="1" applyAlignment="1">
      <alignment vertical="center"/>
    </xf>
    <xf numFmtId="9" fontId="12" fillId="10" borderId="1" xfId="0" applyNumberFormat="1" applyFont="1" applyFill="1" applyBorder="1" applyAlignment="1">
      <alignment horizontal="center" vertical="center"/>
    </xf>
    <xf numFmtId="0" fontId="14" fillId="10" borderId="1" xfId="0" applyFont="1" applyFill="1" applyBorder="1" applyAlignment="1">
      <alignment horizontal="center" vertical="center"/>
    </xf>
    <xf numFmtId="9" fontId="12" fillId="11" borderId="1" xfId="0" applyNumberFormat="1" applyFont="1" applyFill="1" applyBorder="1" applyAlignment="1">
      <alignment horizontal="center" vertical="center"/>
    </xf>
    <xf numFmtId="0" fontId="12" fillId="11" borderId="1" xfId="0" applyFont="1" applyFill="1" applyBorder="1" applyAlignment="1">
      <alignment horizontal="center" vertical="center"/>
    </xf>
    <xf numFmtId="0" fontId="14" fillId="11" borderId="1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horizontal="center" vertical="center"/>
    </xf>
    <xf numFmtId="0" fontId="14" fillId="15" borderId="1" xfId="0" applyFont="1" applyFill="1" applyBorder="1" applyAlignment="1">
      <alignment vertical="center"/>
    </xf>
    <xf numFmtId="0" fontId="15" fillId="15" borderId="1" xfId="0" applyFont="1" applyFill="1" applyBorder="1" applyAlignment="1">
      <alignment vertical="center"/>
    </xf>
    <xf numFmtId="0" fontId="14" fillId="10" borderId="1" xfId="0" applyFont="1" applyFill="1" applyBorder="1" applyAlignment="1">
      <alignment vertical="center"/>
    </xf>
    <xf numFmtId="0" fontId="14" fillId="14" borderId="1" xfId="0" applyFont="1" applyFill="1" applyBorder="1" applyAlignment="1">
      <alignment vertical="center"/>
    </xf>
    <xf numFmtId="0" fontId="15" fillId="14" borderId="1" xfId="0" applyFont="1" applyFill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vertical="center"/>
    </xf>
    <xf numFmtId="9" fontId="12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15" fillId="10" borderId="1" xfId="0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vertical="center"/>
    </xf>
    <xf numFmtId="0" fontId="16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17" fillId="10" borderId="1" xfId="0" applyFont="1" applyFill="1" applyBorder="1" applyAlignment="1">
      <alignment horizontal="center" vertical="center"/>
    </xf>
    <xf numFmtId="0" fontId="18" fillId="10" borderId="1" xfId="0" applyFont="1" applyFill="1" applyBorder="1" applyAlignment="1">
      <alignment vertical="center"/>
    </xf>
    <xf numFmtId="0" fontId="19" fillId="10" borderId="1" xfId="0" applyFont="1" applyFill="1" applyBorder="1" applyAlignment="1">
      <alignment vertical="center"/>
    </xf>
    <xf numFmtId="0" fontId="19" fillId="1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vertical="center"/>
    </xf>
    <xf numFmtId="0" fontId="19" fillId="0" borderId="1" xfId="0" applyFont="1" applyBorder="1" applyAlignment="1">
      <alignment vertical="center"/>
    </xf>
    <xf numFmtId="0" fontId="19" fillId="0" borderId="1" xfId="0" applyFont="1" applyBorder="1" applyAlignment="1">
      <alignment horizontal="center" vertical="center"/>
    </xf>
    <xf numFmtId="9" fontId="17" fillId="10" borderId="1" xfId="0" applyNumberFormat="1" applyFont="1" applyFill="1" applyBorder="1" applyAlignment="1">
      <alignment horizontal="center" vertical="center"/>
    </xf>
    <xf numFmtId="0" fontId="13" fillId="10" borderId="1" xfId="0" applyFont="1" applyFill="1" applyBorder="1" applyAlignment="1">
      <alignment vertical="center" wrapText="1"/>
    </xf>
    <xf numFmtId="0" fontId="12" fillId="10" borderId="1" xfId="0" applyFont="1" applyFill="1" applyBorder="1" applyAlignment="1">
      <alignment vertical="center" wrapText="1"/>
    </xf>
    <xf numFmtId="9" fontId="16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2" fillId="1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4" fillId="12" borderId="1" xfId="0" applyFont="1" applyFill="1" applyBorder="1" applyAlignment="1">
      <alignment vertical="center"/>
    </xf>
    <xf numFmtId="0" fontId="15" fillId="12" borderId="1" xfId="0" applyFont="1" applyFill="1" applyBorder="1" applyAlignment="1">
      <alignment vertical="center"/>
    </xf>
    <xf numFmtId="0" fontId="14" fillId="3" borderId="1" xfId="0" applyFont="1" applyFill="1" applyBorder="1" applyAlignment="1">
      <alignment vertical="center"/>
    </xf>
    <xf numFmtId="0" fontId="15" fillId="3" borderId="1" xfId="0" applyFont="1" applyFill="1" applyBorder="1" applyAlignment="1">
      <alignment vertical="center"/>
    </xf>
    <xf numFmtId="0" fontId="12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3" fillId="11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1" fillId="10" borderId="1" xfId="0" applyFont="1" applyFill="1" applyBorder="1" applyAlignment="1">
      <alignment horizontal="center" vertical="center" wrapText="1"/>
    </xf>
    <xf numFmtId="0" fontId="9" fillId="10" borderId="3" xfId="0" applyFont="1" applyFill="1" applyBorder="1" applyAlignment="1">
      <alignment horizontal="center" vertical="center" wrapText="1"/>
    </xf>
    <xf numFmtId="0" fontId="9" fillId="10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D966"/>
      <color rgb="FFFF9893"/>
      <color rgb="FFEA8D87"/>
      <color rgb="FFFF7E79"/>
      <color rgb="FF840F1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66</xdr:col>
      <xdr:colOff>237067</xdr:colOff>
      <xdr:row>1</xdr:row>
      <xdr:rowOff>7737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9C39AD50-DD83-9745-9B3F-088680ADE8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11692466" cy="888270"/>
        </a:xfrm>
        <a:prstGeom prst="rect">
          <a:avLst/>
        </a:prstGeom>
      </xdr:spPr>
    </xdr:pic>
    <xdr:clientData/>
  </xdr:twoCellAnchor>
  <xdr:oneCellAnchor>
    <xdr:from>
      <xdr:col>0</xdr:col>
      <xdr:colOff>10579</xdr:colOff>
      <xdr:row>0</xdr:row>
      <xdr:rowOff>0</xdr:rowOff>
    </xdr:from>
    <xdr:ext cx="11656487" cy="869462"/>
    <xdr:sp macro="" textlink="">
      <xdr:nvSpPr>
        <xdr:cNvPr id="4" name="ZoneTexte 3">
          <a:extLst>
            <a:ext uri="{FF2B5EF4-FFF2-40B4-BE49-F238E27FC236}">
              <a16:creationId xmlns:a16="http://schemas.microsoft.com/office/drawing/2014/main" id="{BADF1256-7E40-784C-BB0D-4A71F24E7149}"/>
            </a:ext>
          </a:extLst>
        </xdr:cNvPr>
        <xdr:cNvSpPr txBox="1"/>
      </xdr:nvSpPr>
      <xdr:spPr>
        <a:xfrm>
          <a:off x="10579" y="0"/>
          <a:ext cx="11656487" cy="86946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fr-FR" sz="1600" b="0">
              <a:solidFill>
                <a:schemeClr val="bg1"/>
              </a:solidFill>
              <a:latin typeface="Montserrat" pitchFamily="2" charset="77"/>
            </a:rPr>
            <a:t>Classement par catégories</a:t>
          </a:r>
        </a:p>
      </xdr:txBody>
    </xdr:sp>
    <xdr:clientData/>
  </xdr:oneCellAnchor>
  <xdr:twoCellAnchor editAs="oneCell">
    <xdr:from>
      <xdr:col>0</xdr:col>
      <xdr:colOff>694424</xdr:colOff>
      <xdr:row>0</xdr:row>
      <xdr:rowOff>127000</xdr:rowOff>
    </xdr:from>
    <xdr:to>
      <xdr:col>4</xdr:col>
      <xdr:colOff>1205183</xdr:colOff>
      <xdr:row>0</xdr:row>
      <xdr:rowOff>740678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74F92BCC-4D01-F84E-B6FD-884527B75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94424" y="127000"/>
          <a:ext cx="2324100" cy="613678"/>
        </a:xfrm>
        <a:prstGeom prst="rect">
          <a:avLst/>
        </a:prstGeom>
      </xdr:spPr>
    </xdr:pic>
    <xdr:clientData/>
  </xdr:twoCellAnchor>
  <xdr:twoCellAnchor>
    <xdr:from>
      <xdr:col>37</xdr:col>
      <xdr:colOff>160867</xdr:colOff>
      <xdr:row>0</xdr:row>
      <xdr:rowOff>194734</xdr:rowOff>
    </xdr:from>
    <xdr:to>
      <xdr:col>40</xdr:col>
      <xdr:colOff>224866</xdr:colOff>
      <xdr:row>0</xdr:row>
      <xdr:rowOff>663388</xdr:rowOff>
    </xdr:to>
    <xdr:grpSp>
      <xdr:nvGrpSpPr>
        <xdr:cNvPr id="5" name="Groupe 4">
          <a:extLst>
            <a:ext uri="{FF2B5EF4-FFF2-40B4-BE49-F238E27FC236}">
              <a16:creationId xmlns:a16="http://schemas.microsoft.com/office/drawing/2014/main" id="{E0609FDF-F4AC-7844-9C85-196ADC139411}"/>
            </a:ext>
          </a:extLst>
        </xdr:cNvPr>
        <xdr:cNvGrpSpPr/>
      </xdr:nvGrpSpPr>
      <xdr:grpSpPr>
        <a:xfrm>
          <a:off x="8297334" y="194734"/>
          <a:ext cx="453465" cy="468654"/>
          <a:chOff x="6863229" y="150283"/>
          <a:chExt cx="478865" cy="468654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3378BFAF-08AE-E342-BB97-321EB8D3BDBF}"/>
              </a:ext>
            </a:extLst>
          </xdr:cNvPr>
          <xdr:cNvSpPr/>
        </xdr:nvSpPr>
        <xdr:spPr>
          <a:xfrm>
            <a:off x="6863229" y="150283"/>
            <a:ext cx="476250" cy="116416"/>
          </a:xfrm>
          <a:prstGeom prst="rect">
            <a:avLst/>
          </a:prstGeom>
          <a:solidFill>
            <a:schemeClr val="accent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fr-FR" sz="700" b="0">
                <a:latin typeface="Montserrat" pitchFamily="2" charset="77"/>
              </a:rPr>
              <a:t>1er</a:t>
            </a:r>
            <a:endParaRPr lang="fr-FR" sz="800" b="0">
              <a:latin typeface="Montserrat" pitchFamily="2" charset="77"/>
            </a:endParaRPr>
          </a:p>
        </xdr:txBody>
      </xdr:sp>
      <xdr:sp macro="" textlink="">
        <xdr:nvSpPr>
          <xdr:cNvPr id="7" name="Rectangle 6">
            <a:extLst>
              <a:ext uri="{FF2B5EF4-FFF2-40B4-BE49-F238E27FC236}">
                <a16:creationId xmlns:a16="http://schemas.microsoft.com/office/drawing/2014/main" id="{6EB710A2-CEF1-C842-A49C-FB4D076DECEF}"/>
              </a:ext>
            </a:extLst>
          </xdr:cNvPr>
          <xdr:cNvSpPr/>
        </xdr:nvSpPr>
        <xdr:spPr>
          <a:xfrm>
            <a:off x="6863976" y="325468"/>
            <a:ext cx="476250" cy="1164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fr-FR" sz="600" b="0">
                <a:latin typeface="Montserrat" pitchFamily="2" charset="77"/>
              </a:rPr>
              <a:t>2ème</a:t>
            </a:r>
          </a:p>
          <a:p>
            <a:pPr algn="l"/>
            <a:endParaRPr lang="fr-FR" sz="1100"/>
          </a:p>
        </xdr:txBody>
      </xdr:sp>
      <xdr:sp macro="" textlink="">
        <xdr:nvSpPr>
          <xdr:cNvPr id="8" name="Rectangle 7">
            <a:extLst>
              <a:ext uri="{FF2B5EF4-FFF2-40B4-BE49-F238E27FC236}">
                <a16:creationId xmlns:a16="http://schemas.microsoft.com/office/drawing/2014/main" id="{9D6F802F-D1A3-2142-8080-B243E0230F1B}"/>
              </a:ext>
            </a:extLst>
          </xdr:cNvPr>
          <xdr:cNvSpPr/>
        </xdr:nvSpPr>
        <xdr:spPr>
          <a:xfrm>
            <a:off x="6865844" y="502521"/>
            <a:ext cx="476250" cy="116416"/>
          </a:xfrm>
          <a:prstGeom prst="rect">
            <a:avLst/>
          </a:prstGeom>
          <a:solidFill>
            <a:schemeClr val="accent2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fr-FR" sz="600">
                <a:latin typeface="Montserrat" pitchFamily="2" charset="77"/>
              </a:rPr>
              <a:t>3ème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18</xdr:col>
      <xdr:colOff>25400</xdr:colOff>
      <xdr:row>1</xdr:row>
      <xdr:rowOff>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BD785574-62BC-6A4E-AFC1-74CA97939A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5913100" cy="876300"/>
        </a:xfrm>
        <a:prstGeom prst="rect">
          <a:avLst/>
        </a:prstGeom>
      </xdr:spPr>
    </xdr:pic>
    <xdr:clientData/>
  </xdr:twoCellAnchor>
  <xdr:oneCellAnchor>
    <xdr:from>
      <xdr:col>0</xdr:col>
      <xdr:colOff>685800</xdr:colOff>
      <xdr:row>0</xdr:row>
      <xdr:rowOff>0</xdr:rowOff>
    </xdr:from>
    <xdr:ext cx="8775700" cy="850900"/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EE823012-005A-DF4E-8551-97103D39144E}"/>
            </a:ext>
          </a:extLst>
        </xdr:cNvPr>
        <xdr:cNvSpPr txBox="1"/>
      </xdr:nvSpPr>
      <xdr:spPr>
        <a:xfrm>
          <a:off x="685800" y="0"/>
          <a:ext cx="8775700" cy="8509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fr-FR" sz="1600" b="0">
              <a:solidFill>
                <a:schemeClr val="bg1"/>
              </a:solidFill>
              <a:latin typeface="Montserrat" pitchFamily="2" charset="77"/>
            </a:rPr>
            <a:t>Classements des clubs 2022</a:t>
          </a:r>
        </a:p>
      </xdr:txBody>
    </xdr:sp>
    <xdr:clientData/>
  </xdr:oneCellAnchor>
  <xdr:twoCellAnchor editAs="oneCell">
    <xdr:from>
      <xdr:col>0</xdr:col>
      <xdr:colOff>520700</xdr:colOff>
      <xdr:row>0</xdr:row>
      <xdr:rowOff>114300</xdr:rowOff>
    </xdr:from>
    <xdr:to>
      <xdr:col>1</xdr:col>
      <xdr:colOff>2019300</xdr:colOff>
      <xdr:row>0</xdr:row>
      <xdr:rowOff>727978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05308C24-6DE1-9149-BABC-CA94E1BE81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20700" y="114300"/>
          <a:ext cx="2324100" cy="613678"/>
        </a:xfrm>
        <a:prstGeom prst="rect">
          <a:avLst/>
        </a:prstGeom>
      </xdr:spPr>
    </xdr:pic>
    <xdr:clientData/>
  </xdr:twoCellAnchor>
  <xdr:twoCellAnchor>
    <xdr:from>
      <xdr:col>5</xdr:col>
      <xdr:colOff>393700</xdr:colOff>
      <xdr:row>0</xdr:row>
      <xdr:rowOff>165100</xdr:rowOff>
    </xdr:from>
    <xdr:to>
      <xdr:col>5</xdr:col>
      <xdr:colOff>872565</xdr:colOff>
      <xdr:row>0</xdr:row>
      <xdr:rowOff>633754</xdr:rowOff>
    </xdr:to>
    <xdr:grpSp>
      <xdr:nvGrpSpPr>
        <xdr:cNvPr id="5" name="Groupe 4">
          <a:extLst>
            <a:ext uri="{FF2B5EF4-FFF2-40B4-BE49-F238E27FC236}">
              <a16:creationId xmlns:a16="http://schemas.microsoft.com/office/drawing/2014/main" id="{DF842639-3451-554C-917F-3F05C9CF7B0E}"/>
            </a:ext>
          </a:extLst>
        </xdr:cNvPr>
        <xdr:cNvGrpSpPr/>
      </xdr:nvGrpSpPr>
      <xdr:grpSpPr>
        <a:xfrm>
          <a:off x="6838950" y="165100"/>
          <a:ext cx="478865" cy="468654"/>
          <a:chOff x="6863229" y="150283"/>
          <a:chExt cx="478865" cy="468654"/>
        </a:xfrm>
      </xdr:grpSpPr>
      <xdr:sp macro="" textlink="">
        <xdr:nvSpPr>
          <xdr:cNvPr id="6" name="Rectangle 5">
            <a:extLst>
              <a:ext uri="{FF2B5EF4-FFF2-40B4-BE49-F238E27FC236}">
                <a16:creationId xmlns:a16="http://schemas.microsoft.com/office/drawing/2014/main" id="{1DB6448B-F43F-9142-A3FA-9DFA8C47D828}"/>
              </a:ext>
            </a:extLst>
          </xdr:cNvPr>
          <xdr:cNvSpPr/>
        </xdr:nvSpPr>
        <xdr:spPr>
          <a:xfrm>
            <a:off x="6863229" y="150283"/>
            <a:ext cx="476250" cy="116416"/>
          </a:xfrm>
          <a:prstGeom prst="rect">
            <a:avLst/>
          </a:prstGeom>
          <a:solidFill>
            <a:schemeClr val="accent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fr-FR" sz="700" b="0">
                <a:latin typeface="Montserrat" pitchFamily="2" charset="77"/>
              </a:rPr>
              <a:t>1er</a:t>
            </a:r>
            <a:endParaRPr lang="fr-FR" sz="800" b="0">
              <a:latin typeface="Montserrat" pitchFamily="2" charset="77"/>
            </a:endParaRPr>
          </a:p>
        </xdr:txBody>
      </xdr:sp>
      <xdr:sp macro="" textlink="">
        <xdr:nvSpPr>
          <xdr:cNvPr id="7" name="Rectangle 6">
            <a:extLst>
              <a:ext uri="{FF2B5EF4-FFF2-40B4-BE49-F238E27FC236}">
                <a16:creationId xmlns:a16="http://schemas.microsoft.com/office/drawing/2014/main" id="{A024AD36-D93D-254C-855A-7CD0A1DE7D30}"/>
              </a:ext>
            </a:extLst>
          </xdr:cNvPr>
          <xdr:cNvSpPr/>
        </xdr:nvSpPr>
        <xdr:spPr>
          <a:xfrm>
            <a:off x="6863976" y="325468"/>
            <a:ext cx="476250" cy="1164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fr-FR" sz="600" b="0">
                <a:latin typeface="Montserrat" pitchFamily="2" charset="77"/>
              </a:rPr>
              <a:t>2ème</a:t>
            </a:r>
          </a:p>
          <a:p>
            <a:pPr algn="l"/>
            <a:endParaRPr lang="fr-FR" sz="1100"/>
          </a:p>
        </xdr:txBody>
      </xdr:sp>
      <xdr:sp macro="" textlink="">
        <xdr:nvSpPr>
          <xdr:cNvPr id="8" name="Rectangle 7">
            <a:extLst>
              <a:ext uri="{FF2B5EF4-FFF2-40B4-BE49-F238E27FC236}">
                <a16:creationId xmlns:a16="http://schemas.microsoft.com/office/drawing/2014/main" id="{1440EAEA-AA40-0C4A-8090-E5FC2FF14B52}"/>
              </a:ext>
            </a:extLst>
          </xdr:cNvPr>
          <xdr:cNvSpPr/>
        </xdr:nvSpPr>
        <xdr:spPr>
          <a:xfrm>
            <a:off x="6865844" y="502521"/>
            <a:ext cx="476250" cy="116416"/>
          </a:xfrm>
          <a:prstGeom prst="rect">
            <a:avLst/>
          </a:prstGeom>
          <a:solidFill>
            <a:schemeClr val="accent2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fr-FR" sz="600">
                <a:latin typeface="Montserrat" pitchFamily="2" charset="77"/>
              </a:rPr>
              <a:t>3ème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18</xdr:col>
      <xdr:colOff>38100</xdr:colOff>
      <xdr:row>1</xdr:row>
      <xdr:rowOff>10583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8C022C2-6E19-8C44-9825-E4808D9208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5748000" cy="886883"/>
        </a:xfrm>
        <a:prstGeom prst="rect">
          <a:avLst/>
        </a:prstGeom>
      </xdr:spPr>
    </xdr:pic>
    <xdr:clientData/>
  </xdr:twoCellAnchor>
  <xdr:oneCellAnchor>
    <xdr:from>
      <xdr:col>0</xdr:col>
      <xdr:colOff>33130</xdr:colOff>
      <xdr:row>0</xdr:row>
      <xdr:rowOff>0</xdr:rowOff>
    </xdr:from>
    <xdr:ext cx="10622170" cy="876300"/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1A54BCD1-68C5-FB41-8C63-632575964F3A}"/>
            </a:ext>
          </a:extLst>
        </xdr:cNvPr>
        <xdr:cNvSpPr txBox="1"/>
      </xdr:nvSpPr>
      <xdr:spPr>
        <a:xfrm>
          <a:off x="33130" y="0"/>
          <a:ext cx="10622170" cy="8763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fr-FR" sz="1600" b="0">
              <a:solidFill>
                <a:schemeClr val="bg1"/>
              </a:solidFill>
              <a:latin typeface="Montserrat" pitchFamily="2" charset="77"/>
            </a:rPr>
            <a:t>Classement des écoles de triathlon 2022</a:t>
          </a:r>
        </a:p>
      </xdr:txBody>
    </xdr:sp>
    <xdr:clientData/>
  </xdr:oneCellAnchor>
  <xdr:twoCellAnchor editAs="oneCell">
    <xdr:from>
      <xdr:col>0</xdr:col>
      <xdr:colOff>571500</xdr:colOff>
      <xdr:row>0</xdr:row>
      <xdr:rowOff>139701</xdr:rowOff>
    </xdr:from>
    <xdr:to>
      <xdr:col>1</xdr:col>
      <xdr:colOff>2070100</xdr:colOff>
      <xdr:row>0</xdr:row>
      <xdr:rowOff>753379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53F7969B-17E1-064C-9620-C1F1079B7C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1500" y="139701"/>
          <a:ext cx="2324100" cy="613678"/>
        </a:xfrm>
        <a:prstGeom prst="rect">
          <a:avLst/>
        </a:prstGeom>
      </xdr:spPr>
    </xdr:pic>
    <xdr:clientData/>
  </xdr:twoCellAnchor>
  <xdr:twoCellAnchor>
    <xdr:from>
      <xdr:col>6</xdr:col>
      <xdr:colOff>127000</xdr:colOff>
      <xdr:row>0</xdr:row>
      <xdr:rowOff>177800</xdr:rowOff>
    </xdr:from>
    <xdr:to>
      <xdr:col>6</xdr:col>
      <xdr:colOff>605865</xdr:colOff>
      <xdr:row>0</xdr:row>
      <xdr:rowOff>646454</xdr:rowOff>
    </xdr:to>
    <xdr:grpSp>
      <xdr:nvGrpSpPr>
        <xdr:cNvPr id="5" name="Groupe 4">
          <a:extLst>
            <a:ext uri="{FF2B5EF4-FFF2-40B4-BE49-F238E27FC236}">
              <a16:creationId xmlns:a16="http://schemas.microsoft.com/office/drawing/2014/main" id="{207A5606-3B1B-C942-A22C-B94169228AFA}"/>
            </a:ext>
          </a:extLst>
        </xdr:cNvPr>
        <xdr:cNvGrpSpPr/>
      </xdr:nvGrpSpPr>
      <xdr:grpSpPr>
        <a:xfrm>
          <a:off x="7598833" y="177800"/>
          <a:ext cx="478865" cy="468654"/>
          <a:chOff x="6863229" y="150283"/>
          <a:chExt cx="478865" cy="468654"/>
        </a:xfrm>
      </xdr:grpSpPr>
      <xdr:sp macro="" textlink="">
        <xdr:nvSpPr>
          <xdr:cNvPr id="6" name="Rectangle 5">
            <a:extLst>
              <a:ext uri="{FF2B5EF4-FFF2-40B4-BE49-F238E27FC236}">
                <a16:creationId xmlns:a16="http://schemas.microsoft.com/office/drawing/2014/main" id="{B7278555-9854-BC4A-A109-AAD62CF18AD2}"/>
              </a:ext>
            </a:extLst>
          </xdr:cNvPr>
          <xdr:cNvSpPr/>
        </xdr:nvSpPr>
        <xdr:spPr>
          <a:xfrm>
            <a:off x="6863229" y="150283"/>
            <a:ext cx="476250" cy="116416"/>
          </a:xfrm>
          <a:prstGeom prst="rect">
            <a:avLst/>
          </a:prstGeom>
          <a:solidFill>
            <a:schemeClr val="accent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fr-FR" sz="700" b="0">
                <a:latin typeface="Montserrat" pitchFamily="2" charset="77"/>
              </a:rPr>
              <a:t>1er</a:t>
            </a:r>
            <a:endParaRPr lang="fr-FR" sz="800" b="0">
              <a:latin typeface="Montserrat" pitchFamily="2" charset="77"/>
            </a:endParaRPr>
          </a:p>
        </xdr:txBody>
      </xdr:sp>
      <xdr:sp macro="" textlink="">
        <xdr:nvSpPr>
          <xdr:cNvPr id="7" name="Rectangle 6">
            <a:extLst>
              <a:ext uri="{FF2B5EF4-FFF2-40B4-BE49-F238E27FC236}">
                <a16:creationId xmlns:a16="http://schemas.microsoft.com/office/drawing/2014/main" id="{86487415-91A9-3748-8145-A9B0187C586E}"/>
              </a:ext>
            </a:extLst>
          </xdr:cNvPr>
          <xdr:cNvSpPr/>
        </xdr:nvSpPr>
        <xdr:spPr>
          <a:xfrm>
            <a:off x="6863976" y="325468"/>
            <a:ext cx="476250" cy="116416"/>
          </a:xfrm>
          <a:prstGeom prst="rect">
            <a:avLst/>
          </a:prstGeom>
          <a:solidFill>
            <a:schemeClr val="bg1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fr-FR" sz="600" b="0">
                <a:latin typeface="Montserrat" pitchFamily="2" charset="77"/>
              </a:rPr>
              <a:t>2ème</a:t>
            </a:r>
          </a:p>
          <a:p>
            <a:pPr algn="l"/>
            <a:endParaRPr lang="fr-FR" sz="1100"/>
          </a:p>
        </xdr:txBody>
      </xdr:sp>
      <xdr:sp macro="" textlink="">
        <xdr:nvSpPr>
          <xdr:cNvPr id="8" name="Rectangle 7">
            <a:extLst>
              <a:ext uri="{FF2B5EF4-FFF2-40B4-BE49-F238E27FC236}">
                <a16:creationId xmlns:a16="http://schemas.microsoft.com/office/drawing/2014/main" id="{A245F192-4C41-9C4B-AF0D-D4BCEC6544E1}"/>
              </a:ext>
            </a:extLst>
          </xdr:cNvPr>
          <xdr:cNvSpPr/>
        </xdr:nvSpPr>
        <xdr:spPr>
          <a:xfrm>
            <a:off x="6865844" y="502521"/>
            <a:ext cx="476250" cy="116416"/>
          </a:xfrm>
          <a:prstGeom prst="rect">
            <a:avLst/>
          </a:prstGeom>
          <a:solidFill>
            <a:schemeClr val="accent2">
              <a:lumMod val="7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fr-FR" sz="600">
                <a:latin typeface="Montserrat" pitchFamily="2" charset="77"/>
              </a:rPr>
              <a:t>3ème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22478</xdr:colOff>
      <xdr:row>1</xdr:row>
      <xdr:rowOff>12700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DE1DD905-CFEC-864E-B529-26B2A08641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158938" cy="855620"/>
        </a:xfrm>
        <a:prstGeom prst="rect">
          <a:avLst/>
        </a:prstGeom>
      </xdr:spPr>
    </xdr:pic>
    <xdr:clientData/>
  </xdr:twoCellAnchor>
  <xdr:oneCellAnchor>
    <xdr:from>
      <xdr:col>2</xdr:col>
      <xdr:colOff>23378</xdr:colOff>
      <xdr:row>0</xdr:row>
      <xdr:rowOff>84517</xdr:rowOff>
    </xdr:from>
    <xdr:ext cx="2049824" cy="668420"/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505EE62E-1714-1D4B-9B93-D16C1989D75E}"/>
            </a:ext>
          </a:extLst>
        </xdr:cNvPr>
        <xdr:cNvSpPr txBox="1"/>
      </xdr:nvSpPr>
      <xdr:spPr>
        <a:xfrm>
          <a:off x="1776652" y="84517"/>
          <a:ext cx="2049824" cy="6684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fr-FR" sz="1600" b="0">
              <a:solidFill>
                <a:schemeClr val="bg1"/>
              </a:solidFill>
              <a:latin typeface="Montserrat" pitchFamily="2" charset="77"/>
            </a:rPr>
            <a:t>Tableau</a:t>
          </a:r>
          <a:r>
            <a:rPr lang="fr-FR" sz="1600" b="0" baseline="0">
              <a:solidFill>
                <a:schemeClr val="bg1"/>
              </a:solidFill>
              <a:latin typeface="Montserrat" pitchFamily="2" charset="77"/>
            </a:rPr>
            <a:t> coefficient</a:t>
          </a:r>
          <a:endParaRPr lang="fr-FR" sz="1600" b="0">
            <a:solidFill>
              <a:schemeClr val="bg1"/>
            </a:solidFill>
            <a:latin typeface="Montserrat" pitchFamily="2" charset="77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3EDFF1-B842-0443-925F-763ABCC4E54D}">
  <dimension ref="A1:BO454"/>
  <sheetViews>
    <sheetView showZeros="0" tabSelected="1" zoomScale="150" zoomScaleNormal="150" workbookViewId="0">
      <pane xSplit="5" ySplit="2" topLeftCell="F334" activePane="bottomRight" state="frozen"/>
      <selection pane="topRight" activeCell="F1" sqref="F1"/>
      <selection pane="bottomLeft" activeCell="A3" sqref="A3"/>
      <selection pane="bottomRight" activeCell="BP368" sqref="BP368"/>
    </sheetView>
  </sheetViews>
  <sheetFormatPr baseColWidth="10" defaultColWidth="10.83203125" defaultRowHeight="10"/>
  <cols>
    <col min="1" max="1" width="9" style="116" customWidth="1"/>
    <col min="2" max="2" width="7.1640625" style="117" customWidth="1"/>
    <col min="3" max="3" width="2.6640625" style="127" customWidth="1"/>
    <col min="4" max="4" width="4.83203125" style="70" customWidth="1"/>
    <col min="5" max="5" width="17.6640625" style="117" customWidth="1"/>
    <col min="6" max="6" width="2.5" style="70" customWidth="1"/>
    <col min="7" max="7" width="2.1640625" style="72" customWidth="1"/>
    <col min="8" max="8" width="5.6640625" style="72" hidden="1" customWidth="1"/>
    <col min="9" max="9" width="4.5" style="71" customWidth="1"/>
    <col min="10" max="10" width="2.5" style="70" customWidth="1"/>
    <col min="11" max="11" width="2.1640625" style="72" customWidth="1"/>
    <col min="12" max="12" width="5.6640625" style="72" hidden="1" customWidth="1"/>
    <col min="13" max="13" width="4.5" style="71" customWidth="1"/>
    <col min="14" max="14" width="2.5" style="70" customWidth="1"/>
    <col min="15" max="15" width="2.1640625" style="72" customWidth="1"/>
    <col min="16" max="16" width="5.6640625" style="72" hidden="1" customWidth="1"/>
    <col min="17" max="17" width="4.5" style="72" customWidth="1"/>
    <col min="18" max="18" width="2.5" style="70" customWidth="1"/>
    <col min="19" max="19" width="2.1640625" style="72" customWidth="1"/>
    <col min="20" max="20" width="5.6640625" style="72" hidden="1" customWidth="1"/>
    <col min="21" max="21" width="4.5" style="71" customWidth="1"/>
    <col min="22" max="22" width="2.5" style="70" customWidth="1"/>
    <col min="23" max="23" width="2.1640625" style="72" customWidth="1"/>
    <col min="24" max="24" width="5.6640625" style="72" hidden="1" customWidth="1"/>
    <col min="25" max="25" width="4.5" style="72" customWidth="1"/>
    <col min="26" max="26" width="2.5" style="70" customWidth="1"/>
    <col min="27" max="27" width="2.1640625" style="72" customWidth="1"/>
    <col min="28" max="28" width="5.6640625" style="72" hidden="1" customWidth="1"/>
    <col min="29" max="29" width="4.5" style="71" customWidth="1"/>
    <col min="30" max="30" width="2.5" style="70" customWidth="1"/>
    <col min="31" max="31" width="2.1640625" style="72" customWidth="1"/>
    <col min="32" max="32" width="5.6640625" style="72" hidden="1" customWidth="1"/>
    <col min="33" max="33" width="4.5" style="71" customWidth="1"/>
    <col min="34" max="34" width="5.6640625" style="70" hidden="1" customWidth="1"/>
    <col min="35" max="36" width="5.6640625" style="72" hidden="1" customWidth="1"/>
    <col min="37" max="37" width="5.6640625" style="71" hidden="1" customWidth="1"/>
    <col min="38" max="38" width="2.5" style="70" customWidth="1"/>
    <col min="39" max="39" width="2.5" style="72" customWidth="1"/>
    <col min="40" max="40" width="5.6640625" style="72" hidden="1" customWidth="1"/>
    <col min="41" max="41" width="4.5" style="72" customWidth="1"/>
    <col min="42" max="42" width="2.5" style="70" customWidth="1"/>
    <col min="43" max="43" width="2.1640625" style="72" customWidth="1"/>
    <col min="44" max="44" width="5.6640625" style="72" hidden="1" customWidth="1"/>
    <col min="45" max="45" width="4.5" style="71" customWidth="1"/>
    <col min="46" max="46" width="5.6640625" style="70" hidden="1" customWidth="1"/>
    <col min="47" max="48" width="5.6640625" style="72" hidden="1" customWidth="1"/>
    <col min="49" max="49" width="5.6640625" style="71" hidden="1" customWidth="1"/>
    <col min="50" max="50" width="2.5" style="70" customWidth="1"/>
    <col min="51" max="51" width="2.1640625" style="72" customWidth="1"/>
    <col min="52" max="52" width="5.6640625" style="72" hidden="1" customWidth="1"/>
    <col min="53" max="53" width="4.5" style="72" customWidth="1"/>
    <col min="54" max="54" width="2.5" style="70" customWidth="1"/>
    <col min="55" max="55" width="2.1640625" style="72" customWidth="1"/>
    <col min="56" max="56" width="5.6640625" style="72" hidden="1" customWidth="1"/>
    <col min="57" max="57" width="4.5" style="71" customWidth="1"/>
    <col min="58" max="58" width="5.6640625" style="70" hidden="1" customWidth="1"/>
    <col min="59" max="61" width="5.6640625" style="72" hidden="1" customWidth="1"/>
    <col min="62" max="62" width="5.6640625" style="70" hidden="1" customWidth="1"/>
    <col min="63" max="64" width="5.6640625" style="72" hidden="1" customWidth="1"/>
    <col min="65" max="65" width="5.6640625" style="71" hidden="1" customWidth="1"/>
    <col min="66" max="66" width="5.83203125" style="71" customWidth="1"/>
    <col min="67" max="67" width="3.1640625" style="72" customWidth="1"/>
    <col min="68" max="16384" width="10.83203125" style="70"/>
  </cols>
  <sheetData>
    <row r="1" spans="1:67" ht="69" customHeight="1">
      <c r="A1" s="130"/>
      <c r="B1" s="130"/>
      <c r="C1" s="130"/>
      <c r="D1" s="130"/>
      <c r="E1" s="130"/>
      <c r="F1" s="130"/>
      <c r="G1" s="130"/>
      <c r="H1" s="130"/>
      <c r="I1" s="130"/>
      <c r="J1" s="130"/>
      <c r="K1" s="130"/>
      <c r="L1" s="130"/>
      <c r="M1" s="130"/>
      <c r="O1" s="70"/>
      <c r="P1" s="70"/>
      <c r="Q1" s="70"/>
      <c r="S1" s="70"/>
      <c r="T1" s="70"/>
      <c r="U1" s="70"/>
      <c r="W1" s="70"/>
      <c r="X1" s="70"/>
      <c r="Y1" s="70"/>
      <c r="AA1" s="70"/>
      <c r="AB1" s="70"/>
      <c r="AC1" s="70"/>
      <c r="AE1" s="70"/>
      <c r="AF1" s="70"/>
      <c r="AG1" s="70"/>
      <c r="AI1" s="70"/>
      <c r="AJ1" s="70"/>
      <c r="AK1" s="70"/>
      <c r="AM1" s="70"/>
      <c r="AN1" s="70"/>
      <c r="AO1" s="70"/>
      <c r="AQ1" s="70"/>
      <c r="AR1" s="70"/>
      <c r="AS1" s="70"/>
      <c r="AU1" s="70"/>
      <c r="AV1" s="70"/>
      <c r="AW1" s="70"/>
      <c r="AY1" s="70"/>
      <c r="AZ1" s="70"/>
      <c r="BA1" s="70"/>
      <c r="BC1" s="70"/>
      <c r="BD1" s="70"/>
      <c r="BE1" s="70"/>
      <c r="BG1" s="70"/>
      <c r="BH1" s="70"/>
      <c r="BI1" s="70"/>
      <c r="BK1" s="70"/>
      <c r="BL1" s="70"/>
      <c r="BM1" s="70"/>
    </row>
    <row r="2" spans="1:67" s="73" customFormat="1" ht="64" customHeight="1">
      <c r="A2" s="128" t="s">
        <v>0</v>
      </c>
      <c r="B2" s="131" t="s">
        <v>1</v>
      </c>
      <c r="C2" s="131" t="s">
        <v>2</v>
      </c>
      <c r="D2" s="131" t="s">
        <v>1655</v>
      </c>
      <c r="E2" s="131" t="s">
        <v>3</v>
      </c>
      <c r="F2" s="128" t="s">
        <v>1025</v>
      </c>
      <c r="G2" s="128"/>
      <c r="H2" s="128"/>
      <c r="I2" s="128"/>
      <c r="J2" s="128" t="s">
        <v>1024</v>
      </c>
      <c r="K2" s="128"/>
      <c r="L2" s="128"/>
      <c r="M2" s="128"/>
      <c r="N2" s="128" t="s">
        <v>1023</v>
      </c>
      <c r="O2" s="128"/>
      <c r="P2" s="128"/>
      <c r="Q2" s="128"/>
      <c r="R2" s="128" t="s">
        <v>1510</v>
      </c>
      <c r="S2" s="128"/>
      <c r="T2" s="128"/>
      <c r="U2" s="128"/>
      <c r="V2" s="129" t="s">
        <v>1656</v>
      </c>
      <c r="W2" s="129"/>
      <c r="X2" s="129"/>
      <c r="Y2" s="129"/>
      <c r="Z2" s="129" t="s">
        <v>1657</v>
      </c>
      <c r="AA2" s="129"/>
      <c r="AB2" s="129"/>
      <c r="AC2" s="129"/>
      <c r="AD2" s="128" t="s">
        <v>1026</v>
      </c>
      <c r="AE2" s="128"/>
      <c r="AF2" s="128"/>
      <c r="AG2" s="128"/>
      <c r="AH2" s="128"/>
      <c r="AI2" s="128"/>
      <c r="AJ2" s="128"/>
      <c r="AK2" s="128"/>
      <c r="AL2" s="128" t="s">
        <v>1027</v>
      </c>
      <c r="AM2" s="128"/>
      <c r="AN2" s="128"/>
      <c r="AO2" s="128"/>
      <c r="AP2" s="128" t="s">
        <v>1028</v>
      </c>
      <c r="AQ2" s="128"/>
      <c r="AR2" s="128"/>
      <c r="AS2" s="128"/>
      <c r="AT2" s="128" t="s">
        <v>1029</v>
      </c>
      <c r="AU2" s="128"/>
      <c r="AV2" s="128"/>
      <c r="AW2" s="128"/>
      <c r="AX2" s="128" t="s">
        <v>1030</v>
      </c>
      <c r="AY2" s="128"/>
      <c r="AZ2" s="128"/>
      <c r="BA2" s="128"/>
      <c r="BB2" s="129" t="s">
        <v>1658</v>
      </c>
      <c r="BC2" s="129"/>
      <c r="BD2" s="129"/>
      <c r="BE2" s="129"/>
      <c r="BF2" s="128"/>
      <c r="BG2" s="128"/>
      <c r="BH2" s="128"/>
      <c r="BI2" s="128"/>
      <c r="BJ2" s="128"/>
      <c r="BK2" s="128"/>
      <c r="BL2" s="128"/>
      <c r="BM2" s="128"/>
      <c r="BN2" s="133" t="s">
        <v>1626</v>
      </c>
      <c r="BO2" s="132" t="s">
        <v>1659</v>
      </c>
    </row>
    <row r="3" spans="1:67" ht="14" customHeight="1">
      <c r="A3" s="128"/>
      <c r="B3" s="131"/>
      <c r="C3" s="131"/>
      <c r="D3" s="131"/>
      <c r="E3" s="131"/>
      <c r="F3" s="74" t="s">
        <v>1627</v>
      </c>
      <c r="G3" s="74" t="s">
        <v>1628</v>
      </c>
      <c r="H3" s="74"/>
      <c r="I3" s="74" t="s">
        <v>1629</v>
      </c>
      <c r="J3" s="74" t="s">
        <v>1627</v>
      </c>
      <c r="K3" s="74" t="s">
        <v>1628</v>
      </c>
      <c r="L3" s="74"/>
      <c r="M3" s="74" t="s">
        <v>1629</v>
      </c>
      <c r="N3" s="74" t="s">
        <v>1627</v>
      </c>
      <c r="O3" s="74" t="s">
        <v>1628</v>
      </c>
      <c r="P3" s="74"/>
      <c r="Q3" s="74" t="s">
        <v>1629</v>
      </c>
      <c r="R3" s="74" t="s">
        <v>1627</v>
      </c>
      <c r="S3" s="74" t="s">
        <v>1628</v>
      </c>
      <c r="T3" s="74"/>
      <c r="U3" s="74" t="s">
        <v>1629</v>
      </c>
      <c r="V3" s="75" t="s">
        <v>1627</v>
      </c>
      <c r="W3" s="75" t="s">
        <v>1628</v>
      </c>
      <c r="X3" s="75"/>
      <c r="Y3" s="75" t="s">
        <v>1629</v>
      </c>
      <c r="Z3" s="75" t="s">
        <v>1627</v>
      </c>
      <c r="AA3" s="75" t="s">
        <v>1628</v>
      </c>
      <c r="AB3" s="75"/>
      <c r="AC3" s="75" t="s">
        <v>1629</v>
      </c>
      <c r="AD3" s="74" t="s">
        <v>1627</v>
      </c>
      <c r="AE3" s="74" t="s">
        <v>1628</v>
      </c>
      <c r="AF3" s="74"/>
      <c r="AG3" s="74" t="s">
        <v>1629</v>
      </c>
      <c r="AH3" s="74" t="s">
        <v>1627</v>
      </c>
      <c r="AI3" s="74" t="s">
        <v>1628</v>
      </c>
      <c r="AJ3" s="74"/>
      <c r="AK3" s="74" t="s">
        <v>1629</v>
      </c>
      <c r="AL3" s="74" t="s">
        <v>1627</v>
      </c>
      <c r="AM3" s="74" t="s">
        <v>1628</v>
      </c>
      <c r="AN3" s="74"/>
      <c r="AO3" s="74" t="s">
        <v>1629</v>
      </c>
      <c r="AP3" s="74" t="s">
        <v>1627</v>
      </c>
      <c r="AQ3" s="74" t="s">
        <v>1628</v>
      </c>
      <c r="AR3" s="74"/>
      <c r="AS3" s="74" t="s">
        <v>1629</v>
      </c>
      <c r="AT3" s="74" t="s">
        <v>1627</v>
      </c>
      <c r="AU3" s="74" t="s">
        <v>1628</v>
      </c>
      <c r="AV3" s="74"/>
      <c r="AW3" s="74" t="s">
        <v>1629</v>
      </c>
      <c r="AX3" s="74" t="s">
        <v>1627</v>
      </c>
      <c r="AY3" s="74" t="s">
        <v>1628</v>
      </c>
      <c r="AZ3" s="74"/>
      <c r="BA3" s="74" t="s">
        <v>1629</v>
      </c>
      <c r="BB3" s="75" t="s">
        <v>1627</v>
      </c>
      <c r="BC3" s="75" t="s">
        <v>1628</v>
      </c>
      <c r="BD3" s="75"/>
      <c r="BE3" s="75" t="s">
        <v>1629</v>
      </c>
      <c r="BF3" s="74" t="s">
        <v>7</v>
      </c>
      <c r="BG3" s="74" t="s">
        <v>4</v>
      </c>
      <c r="BH3" s="74" t="s">
        <v>477</v>
      </c>
      <c r="BI3" s="74" t="s">
        <v>6</v>
      </c>
      <c r="BJ3" s="74" t="s">
        <v>7</v>
      </c>
      <c r="BK3" s="74" t="s">
        <v>4</v>
      </c>
      <c r="BL3" s="74"/>
      <c r="BM3" s="74" t="s">
        <v>6</v>
      </c>
      <c r="BN3" s="133"/>
      <c r="BO3" s="132"/>
    </row>
    <row r="4" spans="1:67" ht="14" customHeight="1">
      <c r="A4" s="89" t="s">
        <v>1032</v>
      </c>
      <c r="B4" s="80" t="s">
        <v>1033</v>
      </c>
      <c r="C4" s="79" t="s">
        <v>5</v>
      </c>
      <c r="D4" s="79" t="s">
        <v>1653</v>
      </c>
      <c r="E4" s="80" t="s">
        <v>11</v>
      </c>
      <c r="F4" s="81">
        <v>0</v>
      </c>
      <c r="G4" s="79">
        <v>0</v>
      </c>
      <c r="H4" s="79" t="str">
        <f>(F4&amp;G4)</f>
        <v>00</v>
      </c>
      <c r="I4" s="82">
        <f>VLOOKUP(H4,'Tableau coefficient '!$A$3:$B$1004,2,FALSE)</f>
        <v>0</v>
      </c>
      <c r="J4" s="81" t="s">
        <v>1505</v>
      </c>
      <c r="K4" s="79">
        <v>10</v>
      </c>
      <c r="L4" s="79" t="str">
        <f>(J4&amp;K4)</f>
        <v>J10</v>
      </c>
      <c r="M4" s="82">
        <f>VLOOKUP(L4,'Tableau coefficient '!$A$3:$B$1004,2,FALSE)</f>
        <v>72.5</v>
      </c>
      <c r="N4" s="81" t="s">
        <v>1505</v>
      </c>
      <c r="O4" s="79">
        <v>8</v>
      </c>
      <c r="P4" s="79" t="str">
        <f>(N4&amp;O4)</f>
        <v>J8</v>
      </c>
      <c r="Q4" s="82">
        <f>VLOOKUP(P4,'Tableau coefficient '!$A$3:$B$1004,2,FALSE)</f>
        <v>80</v>
      </c>
      <c r="R4" s="81" t="s">
        <v>1505</v>
      </c>
      <c r="S4" s="79">
        <v>8</v>
      </c>
      <c r="T4" s="79" t="str">
        <f>(R4&amp;S4)</f>
        <v>J8</v>
      </c>
      <c r="U4" s="82">
        <f>VLOOKUP(T4,'Tableau coefficient '!$A$3:$B$1004,2,FALSE)</f>
        <v>80</v>
      </c>
      <c r="V4" s="83">
        <v>0</v>
      </c>
      <c r="W4" s="84">
        <v>0</v>
      </c>
      <c r="X4" s="84" t="str">
        <f>(V4&amp;W4)</f>
        <v>00</v>
      </c>
      <c r="Y4" s="85">
        <f>(VLOOKUP(X4,'Tableau coefficient '!$A$3:$B$1004,2,FALSE))*2</f>
        <v>0</v>
      </c>
      <c r="Z4" s="83">
        <v>0</v>
      </c>
      <c r="AA4" s="84">
        <v>0</v>
      </c>
      <c r="AB4" s="84" t="str">
        <f>(Z4&amp;AA4)</f>
        <v>00</v>
      </c>
      <c r="AC4" s="85">
        <f>(VLOOKUP(AB4,'Tableau coefficient '!$A$3:$B$1004,2,FALSE))*2</f>
        <v>0</v>
      </c>
      <c r="AD4" s="81" t="s">
        <v>1505</v>
      </c>
      <c r="AE4" s="79">
        <v>13</v>
      </c>
      <c r="AF4" s="79" t="str">
        <f t="shared" ref="AF4:AF47" si="0">(AD4&amp;AE4)</f>
        <v>J13</v>
      </c>
      <c r="AG4" s="82">
        <f>VLOOKUP(AF4,'Tableau coefficient '!$A$3:$B$1004,2,FALSE)</f>
        <v>65</v>
      </c>
      <c r="AH4" s="81">
        <v>0</v>
      </c>
      <c r="AI4" s="79">
        <v>0</v>
      </c>
      <c r="AJ4" s="79" t="str">
        <f>(AH4&amp;AI4)</f>
        <v>00</v>
      </c>
      <c r="AK4" s="82">
        <f>VLOOKUP(AJ4,'Tableau coefficient '!$A$3:$B$1004,2,FALSE)</f>
        <v>0</v>
      </c>
      <c r="AL4" s="81">
        <v>0</v>
      </c>
      <c r="AM4" s="79">
        <v>0</v>
      </c>
      <c r="AN4" s="79" t="str">
        <f>(AL4&amp;AM4)</f>
        <v>00</v>
      </c>
      <c r="AO4" s="82">
        <f>VLOOKUP(AN4,'Tableau coefficient '!$A$3:$B$1004,2,FALSE)</f>
        <v>0</v>
      </c>
      <c r="AP4" s="81" t="s">
        <v>1505</v>
      </c>
      <c r="AQ4" s="79">
        <v>5</v>
      </c>
      <c r="AR4" s="79" t="str">
        <f>(AP4&amp;AQ4)</f>
        <v>J5</v>
      </c>
      <c r="AS4" s="82">
        <f>VLOOKUP(AR4,'Tableau coefficient '!$A$3:$B$1004,2,FALSE)</f>
        <v>95</v>
      </c>
      <c r="AT4" s="81">
        <v>0</v>
      </c>
      <c r="AU4" s="79">
        <v>0</v>
      </c>
      <c r="AV4" s="79" t="str">
        <f>(AT4&amp;AU4)</f>
        <v>00</v>
      </c>
      <c r="AW4" s="82">
        <f>VLOOKUP(AV4,'Tableau coefficient '!$A$3:$B$1004,2,FALSE)</f>
        <v>0</v>
      </c>
      <c r="AX4" s="81">
        <v>0</v>
      </c>
      <c r="AY4" s="79">
        <v>0</v>
      </c>
      <c r="AZ4" s="79" t="str">
        <f>(AX4&amp;AY4)</f>
        <v>00</v>
      </c>
      <c r="BA4" s="82">
        <f>VLOOKUP(AZ4,'Tableau coefficient '!$A$3:$B$1004,2,FALSE)</f>
        <v>0</v>
      </c>
      <c r="BB4" s="83" t="s">
        <v>1505</v>
      </c>
      <c r="BC4" s="84">
        <v>9</v>
      </c>
      <c r="BD4" s="84" t="str">
        <f>(BB4&amp;BC4)</f>
        <v>J9</v>
      </c>
      <c r="BE4" s="85">
        <f>(VLOOKUP(BD4,'Tableau coefficient '!$A$3:$B$1004,2,FALSE))*2</f>
        <v>150</v>
      </c>
      <c r="BF4" s="81">
        <v>0</v>
      </c>
      <c r="BG4" s="79">
        <v>0</v>
      </c>
      <c r="BH4" s="79" t="str">
        <f>(BF4&amp;BG4)</f>
        <v>00</v>
      </c>
      <c r="BI4" s="82">
        <f>VLOOKUP(BH4,'Tableau coefficient '!$A$3:$B$1004,2,FALSE)</f>
        <v>0</v>
      </c>
      <c r="BJ4" s="81">
        <v>0</v>
      </c>
      <c r="BK4" s="79">
        <v>0</v>
      </c>
      <c r="BL4" s="79" t="str">
        <f>(BJ4&amp;BK4)</f>
        <v>00</v>
      </c>
      <c r="BM4" s="82">
        <f>VLOOKUP(BL4,'Tableau coefficient '!$A$3:$B$1004,2,FALSE)</f>
        <v>0</v>
      </c>
      <c r="BN4" s="86">
        <f>SUM(M4,I4,Q4,U4,Y4,AC4,AG4,AO4,AS4,BA4,BE4,BI4,BM4)</f>
        <v>542.5</v>
      </c>
      <c r="BO4" s="79">
        <f t="shared" ref="BO4:BO67" si="1">RANK(BN4,$BN$4:$BN$446,0)</f>
        <v>112</v>
      </c>
    </row>
    <row r="5" spans="1:67" ht="14" customHeight="1">
      <c r="A5" s="89" t="s">
        <v>1542</v>
      </c>
      <c r="B5" s="80" t="s">
        <v>1543</v>
      </c>
      <c r="C5" s="79" t="s">
        <v>5</v>
      </c>
      <c r="D5" s="79" t="s">
        <v>1653</v>
      </c>
      <c r="E5" s="80" t="s">
        <v>1067</v>
      </c>
      <c r="F5" s="81">
        <v>0</v>
      </c>
      <c r="G5" s="79">
        <v>0</v>
      </c>
      <c r="H5" s="79" t="str">
        <f t="shared" ref="H5" si="2">(F5&amp;G5)</f>
        <v>00</v>
      </c>
      <c r="I5" s="82">
        <f>VLOOKUP(H5,'Tableau coefficient '!$A$3:$B$1004,2,FALSE)</f>
        <v>0</v>
      </c>
      <c r="J5" s="81">
        <v>0</v>
      </c>
      <c r="K5" s="79">
        <v>0</v>
      </c>
      <c r="L5" s="79" t="str">
        <f t="shared" ref="L5:L63" si="3">(J5&amp;K5)</f>
        <v>00</v>
      </c>
      <c r="M5" s="82">
        <f>VLOOKUP(L5,'Tableau coefficient '!$A$3:$B$1004,2,FALSE)</f>
        <v>0</v>
      </c>
      <c r="N5" s="81">
        <v>0</v>
      </c>
      <c r="O5" s="79">
        <v>0</v>
      </c>
      <c r="P5" s="79" t="str">
        <f t="shared" ref="P5" si="4">(N5&amp;O5)</f>
        <v>00</v>
      </c>
      <c r="Q5" s="82">
        <f>VLOOKUP(P5,'Tableau coefficient '!$A$3:$B$1004,2,FALSE)</f>
        <v>0</v>
      </c>
      <c r="R5" s="81">
        <v>0</v>
      </c>
      <c r="S5" s="79">
        <v>0</v>
      </c>
      <c r="T5" s="79" t="str">
        <f t="shared" ref="T5:T63" si="5">(R5&amp;S5)</f>
        <v>00</v>
      </c>
      <c r="U5" s="82">
        <f>VLOOKUP(T5,'Tableau coefficient '!$A$3:$B$1004,2,FALSE)</f>
        <v>0</v>
      </c>
      <c r="V5" s="83">
        <v>0</v>
      </c>
      <c r="W5" s="84">
        <v>0</v>
      </c>
      <c r="X5" s="84" t="str">
        <f t="shared" ref="X5" si="6">(V5&amp;W5)</f>
        <v>00</v>
      </c>
      <c r="Y5" s="85">
        <f>(VLOOKUP(X5,'Tableau coefficient '!$A$3:$B$1004,2,FALSE))*2</f>
        <v>0</v>
      </c>
      <c r="Z5" s="83">
        <v>0</v>
      </c>
      <c r="AA5" s="84">
        <v>0</v>
      </c>
      <c r="AB5" s="84" t="str">
        <f t="shared" ref="AB5:AB64" si="7">(Z5&amp;AA5)</f>
        <v>00</v>
      </c>
      <c r="AC5" s="85">
        <f>(VLOOKUP(AB5,'Tableau coefficient '!$A$3:$B$1004,2,FALSE))*2</f>
        <v>0</v>
      </c>
      <c r="AD5" s="81" t="s">
        <v>1505</v>
      </c>
      <c r="AE5" s="79">
        <v>5</v>
      </c>
      <c r="AF5" s="79" t="str">
        <f t="shared" si="0"/>
        <v>J5</v>
      </c>
      <c r="AG5" s="82">
        <f>VLOOKUP(AF5,'Tableau coefficient '!$A$3:$B$1004,2,FALSE)</f>
        <v>95</v>
      </c>
      <c r="AH5" s="81">
        <v>0</v>
      </c>
      <c r="AI5" s="79">
        <v>0</v>
      </c>
      <c r="AJ5" s="79" t="str">
        <f t="shared" ref="AJ5:AJ64" si="8">(AH5&amp;AI5)</f>
        <v>00</v>
      </c>
      <c r="AK5" s="82">
        <f>VLOOKUP(AJ5,'Tableau coefficient '!$A$3:$B$1004,2,FALSE)</f>
        <v>0</v>
      </c>
      <c r="AL5" s="81">
        <v>0</v>
      </c>
      <c r="AM5" s="79">
        <v>0</v>
      </c>
      <c r="AN5" s="79" t="str">
        <f t="shared" ref="AN5" si="9">(AL5&amp;AM5)</f>
        <v>00</v>
      </c>
      <c r="AO5" s="82">
        <f>VLOOKUP(AN5,'Tableau coefficient '!$A$3:$B$1004,2,FALSE)</f>
        <v>0</v>
      </c>
      <c r="AP5" s="81" t="s">
        <v>1505</v>
      </c>
      <c r="AQ5" s="79">
        <v>7</v>
      </c>
      <c r="AR5" s="79" t="str">
        <f t="shared" ref="AR5:AR63" si="10">(AP5&amp;AQ5)</f>
        <v>J7</v>
      </c>
      <c r="AS5" s="82">
        <f>VLOOKUP(AR5,'Tableau coefficient '!$A$3:$B$1004,2,FALSE)</f>
        <v>85</v>
      </c>
      <c r="AT5" s="81">
        <v>0</v>
      </c>
      <c r="AU5" s="79">
        <v>0</v>
      </c>
      <c r="AV5" s="79" t="str">
        <f t="shared" ref="AV5:AV64" si="11">(AT5&amp;AU5)</f>
        <v>00</v>
      </c>
      <c r="AW5" s="82">
        <f>VLOOKUP(AV5,'Tableau coefficient '!$A$3:$B$1004,2,FALSE)</f>
        <v>0</v>
      </c>
      <c r="AX5" s="81">
        <v>0</v>
      </c>
      <c r="AY5" s="79">
        <v>0</v>
      </c>
      <c r="AZ5" s="79" t="str">
        <f t="shared" ref="AZ5" si="12">(AX5&amp;AY5)</f>
        <v>00</v>
      </c>
      <c r="BA5" s="82">
        <f>VLOOKUP(AZ5,'Tableau coefficient '!$A$3:$B$1004,2,FALSE)</f>
        <v>0</v>
      </c>
      <c r="BB5" s="83" t="s">
        <v>1505</v>
      </c>
      <c r="BC5" s="84">
        <v>4</v>
      </c>
      <c r="BD5" s="84" t="str">
        <f t="shared" ref="BD5:BD64" si="13">(BB5&amp;BC5)</f>
        <v>J4</v>
      </c>
      <c r="BE5" s="85">
        <f>(VLOOKUP(BD5,'Tableau coefficient '!$A$3:$B$1004,2,FALSE))*2</f>
        <v>200</v>
      </c>
      <c r="BF5" s="81">
        <v>0</v>
      </c>
      <c r="BG5" s="79">
        <v>0</v>
      </c>
      <c r="BH5" s="79" t="str">
        <f t="shared" ref="BH5:BH28" si="14">(BF5&amp;BG5)</f>
        <v>00</v>
      </c>
      <c r="BI5" s="82">
        <f>VLOOKUP(BH5,'Tableau coefficient '!$A$3:$B$1004,2,FALSE)</f>
        <v>0</v>
      </c>
      <c r="BJ5" s="81">
        <v>0</v>
      </c>
      <c r="BK5" s="79">
        <v>0</v>
      </c>
      <c r="BL5" s="79" t="str">
        <f t="shared" ref="BL5:BL64" si="15">(BJ5&amp;BK5)</f>
        <v>00</v>
      </c>
      <c r="BM5" s="82">
        <f>VLOOKUP(BL5,'Tableau coefficient '!$A$3:$B$1004,2,FALSE)</f>
        <v>0</v>
      </c>
      <c r="BN5" s="86">
        <f t="shared" ref="BN5:BN15" si="16">SUM(M5,I5,Q5,U5,Y5,AC5,AG5,AO5,AS5,BA5,BE5,BI5,BM5)</f>
        <v>380</v>
      </c>
      <c r="BO5" s="79">
        <f t="shared" si="1"/>
        <v>162</v>
      </c>
    </row>
    <row r="6" spans="1:67" ht="14" customHeight="1">
      <c r="A6" s="89" t="s">
        <v>1544</v>
      </c>
      <c r="B6" s="80" t="s">
        <v>1545</v>
      </c>
      <c r="C6" s="79" t="s">
        <v>5</v>
      </c>
      <c r="D6" s="79" t="s">
        <v>1653</v>
      </c>
      <c r="E6" s="80" t="s">
        <v>1067</v>
      </c>
      <c r="F6" s="81">
        <v>0</v>
      </c>
      <c r="G6" s="79">
        <v>0</v>
      </c>
      <c r="H6" s="79" t="str">
        <f t="shared" ref="H6:H48" si="17">(F6&amp;G6)</f>
        <v>00</v>
      </c>
      <c r="I6" s="82">
        <f>VLOOKUP(H6,'Tableau coefficient '!$A$3:$B$1004,2,FALSE)</f>
        <v>0</v>
      </c>
      <c r="J6" s="81">
        <v>0</v>
      </c>
      <c r="K6" s="79">
        <v>0</v>
      </c>
      <c r="L6" s="79" t="str">
        <f t="shared" si="3"/>
        <v>00</v>
      </c>
      <c r="M6" s="82">
        <f>VLOOKUP(L6,'Tableau coefficient '!$A$3:$B$1004,2,FALSE)</f>
        <v>0</v>
      </c>
      <c r="N6" s="81">
        <v>0</v>
      </c>
      <c r="O6" s="79">
        <v>0</v>
      </c>
      <c r="P6" s="79" t="str">
        <f t="shared" ref="P6:P28" si="18">(N6&amp;O6)</f>
        <v>00</v>
      </c>
      <c r="Q6" s="82">
        <f>VLOOKUP(P6,'Tableau coefficient '!$A$3:$B$1004,2,FALSE)</f>
        <v>0</v>
      </c>
      <c r="R6" s="81">
        <v>0</v>
      </c>
      <c r="S6" s="79">
        <v>0</v>
      </c>
      <c r="T6" s="79" t="str">
        <f t="shared" si="5"/>
        <v>00</v>
      </c>
      <c r="U6" s="82">
        <f>VLOOKUP(T6,'Tableau coefficient '!$A$3:$B$1004,2,FALSE)</f>
        <v>0</v>
      </c>
      <c r="V6" s="83">
        <v>0</v>
      </c>
      <c r="W6" s="84">
        <v>0</v>
      </c>
      <c r="X6" s="84" t="str">
        <f t="shared" ref="X6:X10" si="19">(V6&amp;W6)</f>
        <v>00</v>
      </c>
      <c r="Y6" s="85">
        <f>(VLOOKUP(X6,'Tableau coefficient '!$A$3:$B$1004,2,FALSE))*2</f>
        <v>0</v>
      </c>
      <c r="Z6" s="83">
        <v>0</v>
      </c>
      <c r="AA6" s="84">
        <v>0</v>
      </c>
      <c r="AB6" s="84" t="str">
        <f t="shared" si="7"/>
        <v>00</v>
      </c>
      <c r="AC6" s="85">
        <f>(VLOOKUP(AB6,'Tableau coefficient '!$A$3:$B$1004,2,FALSE))*2</f>
        <v>0</v>
      </c>
      <c r="AD6" s="81" t="s">
        <v>1505</v>
      </c>
      <c r="AE6" s="79">
        <v>11</v>
      </c>
      <c r="AF6" s="79" t="str">
        <f t="shared" si="0"/>
        <v>J11</v>
      </c>
      <c r="AG6" s="82">
        <f>VLOOKUP(AF6,'Tableau coefficient '!$A$3:$B$1004,2,FALSE)</f>
        <v>70</v>
      </c>
      <c r="AH6" s="81">
        <v>0</v>
      </c>
      <c r="AI6" s="79">
        <v>0</v>
      </c>
      <c r="AJ6" s="79" t="str">
        <f t="shared" si="8"/>
        <v>00</v>
      </c>
      <c r="AK6" s="82">
        <f>VLOOKUP(AJ6,'Tableau coefficient '!$A$3:$B$1004,2,FALSE)</f>
        <v>0</v>
      </c>
      <c r="AL6" s="81">
        <v>0</v>
      </c>
      <c r="AM6" s="79">
        <v>0</v>
      </c>
      <c r="AN6" s="79" t="str">
        <f t="shared" ref="AN6:AN10" si="20">(AL6&amp;AM6)</f>
        <v>00</v>
      </c>
      <c r="AO6" s="82">
        <f>VLOOKUP(AN6,'Tableau coefficient '!$A$3:$B$1004,2,FALSE)</f>
        <v>0</v>
      </c>
      <c r="AP6" s="81">
        <v>0</v>
      </c>
      <c r="AQ6" s="79">
        <v>0</v>
      </c>
      <c r="AR6" s="79" t="str">
        <f t="shared" si="10"/>
        <v>00</v>
      </c>
      <c r="AS6" s="82">
        <f>VLOOKUP(AR6,'Tableau coefficient '!$A$3:$B$1004,2,FALSE)</f>
        <v>0</v>
      </c>
      <c r="AT6" s="81">
        <v>0</v>
      </c>
      <c r="AU6" s="79">
        <v>0</v>
      </c>
      <c r="AV6" s="79" t="str">
        <f t="shared" si="11"/>
        <v>00</v>
      </c>
      <c r="AW6" s="82">
        <f>VLOOKUP(AV6,'Tableau coefficient '!$A$3:$B$1004,2,FALSE)</f>
        <v>0</v>
      </c>
      <c r="AX6" s="81">
        <v>0</v>
      </c>
      <c r="AY6" s="79">
        <v>0</v>
      </c>
      <c r="AZ6" s="79" t="str">
        <f t="shared" ref="AZ6:AZ12" si="21">(AX6&amp;AY6)</f>
        <v>00</v>
      </c>
      <c r="BA6" s="82">
        <f>VLOOKUP(AZ6,'Tableau coefficient '!$A$3:$B$1004,2,FALSE)</f>
        <v>0</v>
      </c>
      <c r="BB6" s="83">
        <v>0</v>
      </c>
      <c r="BC6" s="84">
        <v>0</v>
      </c>
      <c r="BD6" s="84" t="str">
        <f t="shared" si="13"/>
        <v>00</v>
      </c>
      <c r="BE6" s="85">
        <f>(VLOOKUP(BD6,'Tableau coefficient '!$A$3:$B$1004,2,FALSE))*2</f>
        <v>0</v>
      </c>
      <c r="BF6" s="81">
        <v>0</v>
      </c>
      <c r="BG6" s="79">
        <v>0</v>
      </c>
      <c r="BH6" s="79" t="str">
        <f t="shared" si="14"/>
        <v>00</v>
      </c>
      <c r="BI6" s="82">
        <f>VLOOKUP(BH6,'Tableau coefficient '!$A$3:$B$1004,2,FALSE)</f>
        <v>0</v>
      </c>
      <c r="BJ6" s="81">
        <v>0</v>
      </c>
      <c r="BK6" s="79">
        <v>0</v>
      </c>
      <c r="BL6" s="79" t="str">
        <f t="shared" si="15"/>
        <v>00</v>
      </c>
      <c r="BM6" s="82">
        <f>VLOOKUP(BL6,'Tableau coefficient '!$A$3:$B$1004,2,FALSE)</f>
        <v>0</v>
      </c>
      <c r="BN6" s="86">
        <f t="shared" si="16"/>
        <v>70</v>
      </c>
      <c r="BO6" s="79">
        <f t="shared" si="1"/>
        <v>285</v>
      </c>
    </row>
    <row r="7" spans="1:67" ht="14" customHeight="1">
      <c r="A7" s="89" t="s">
        <v>1591</v>
      </c>
      <c r="B7" s="80" t="s">
        <v>1592</v>
      </c>
      <c r="C7" s="79" t="s">
        <v>5</v>
      </c>
      <c r="D7" s="79" t="s">
        <v>1653</v>
      </c>
      <c r="E7" s="80" t="s">
        <v>1066</v>
      </c>
      <c r="F7" s="81">
        <v>0</v>
      </c>
      <c r="G7" s="79">
        <v>0</v>
      </c>
      <c r="H7" s="79" t="str">
        <f t="shared" si="17"/>
        <v>00</v>
      </c>
      <c r="I7" s="82">
        <f>VLOOKUP(H7,'Tableau coefficient '!$A$3:$B$1004,2,FALSE)</f>
        <v>0</v>
      </c>
      <c r="J7" s="81">
        <v>0</v>
      </c>
      <c r="K7" s="79">
        <v>0</v>
      </c>
      <c r="L7" s="79" t="str">
        <f t="shared" si="3"/>
        <v>00</v>
      </c>
      <c r="M7" s="82">
        <f>VLOOKUP(L7,'Tableau coefficient '!$A$3:$B$1004,2,FALSE)</f>
        <v>0</v>
      </c>
      <c r="N7" s="81">
        <v>0</v>
      </c>
      <c r="O7" s="79">
        <v>0</v>
      </c>
      <c r="P7" s="79" t="str">
        <f t="shared" si="18"/>
        <v>00</v>
      </c>
      <c r="Q7" s="82">
        <f>VLOOKUP(P7,'Tableau coefficient '!$A$3:$B$1004,2,FALSE)</f>
        <v>0</v>
      </c>
      <c r="R7" s="81">
        <v>0</v>
      </c>
      <c r="S7" s="79">
        <v>0</v>
      </c>
      <c r="T7" s="79" t="str">
        <f t="shared" si="5"/>
        <v>00</v>
      </c>
      <c r="U7" s="82">
        <f>VLOOKUP(T7,'Tableau coefficient '!$A$3:$B$1004,2,FALSE)</f>
        <v>0</v>
      </c>
      <c r="V7" s="83">
        <v>0</v>
      </c>
      <c r="W7" s="84">
        <v>0</v>
      </c>
      <c r="X7" s="84" t="str">
        <f t="shared" si="19"/>
        <v>00</v>
      </c>
      <c r="Y7" s="85">
        <f>(VLOOKUP(X7,'Tableau coefficient '!$A$3:$B$1004,2,FALSE))*2</f>
        <v>0</v>
      </c>
      <c r="Z7" s="83">
        <v>0</v>
      </c>
      <c r="AA7" s="84">
        <v>0</v>
      </c>
      <c r="AB7" s="84" t="str">
        <f t="shared" si="7"/>
        <v>00</v>
      </c>
      <c r="AC7" s="85">
        <f>(VLOOKUP(AB7,'Tableau coefficient '!$A$3:$B$1004,2,FALSE))*2</f>
        <v>0</v>
      </c>
      <c r="AD7" s="81">
        <v>0</v>
      </c>
      <c r="AE7" s="79">
        <v>0</v>
      </c>
      <c r="AF7" s="79" t="str">
        <f t="shared" si="0"/>
        <v>00</v>
      </c>
      <c r="AG7" s="82">
        <f>VLOOKUP(AF7,'Tableau coefficient '!$A$3:$B$1004,2,FALSE)</f>
        <v>0</v>
      </c>
      <c r="AH7" s="81">
        <v>0</v>
      </c>
      <c r="AI7" s="79">
        <v>0</v>
      </c>
      <c r="AJ7" s="79" t="str">
        <f t="shared" si="8"/>
        <v>00</v>
      </c>
      <c r="AK7" s="82">
        <f>VLOOKUP(AJ7,'Tableau coefficient '!$A$3:$B$1004,2,FALSE)</f>
        <v>0</v>
      </c>
      <c r="AL7" s="81">
        <v>0</v>
      </c>
      <c r="AM7" s="79">
        <v>0</v>
      </c>
      <c r="AN7" s="79" t="str">
        <f t="shared" si="20"/>
        <v>00</v>
      </c>
      <c r="AO7" s="82">
        <f>VLOOKUP(AN7,'Tableau coefficient '!$A$3:$B$1004,2,FALSE)</f>
        <v>0</v>
      </c>
      <c r="AP7" s="81" t="s">
        <v>1505</v>
      </c>
      <c r="AQ7" s="79">
        <v>10</v>
      </c>
      <c r="AR7" s="79" t="str">
        <f t="shared" si="10"/>
        <v>J10</v>
      </c>
      <c r="AS7" s="82">
        <f>VLOOKUP(AR7,'Tableau coefficient '!$A$3:$B$1004,2,FALSE)</f>
        <v>72.5</v>
      </c>
      <c r="AT7" s="81">
        <v>0</v>
      </c>
      <c r="AU7" s="79">
        <v>0</v>
      </c>
      <c r="AV7" s="79" t="str">
        <f t="shared" si="11"/>
        <v>00</v>
      </c>
      <c r="AW7" s="82">
        <f>VLOOKUP(AV7,'Tableau coefficient '!$A$3:$B$1004,2,FALSE)</f>
        <v>0</v>
      </c>
      <c r="AX7" s="81" t="s">
        <v>1505</v>
      </c>
      <c r="AY7" s="79">
        <v>3</v>
      </c>
      <c r="AZ7" s="79" t="str">
        <f t="shared" si="21"/>
        <v>J3</v>
      </c>
      <c r="BA7" s="82">
        <f>VLOOKUP(AZ7,'Tableau coefficient '!$A$3:$B$1004,2,FALSE)</f>
        <v>110</v>
      </c>
      <c r="BB7" s="83" t="s">
        <v>1505</v>
      </c>
      <c r="BC7" s="84">
        <v>8</v>
      </c>
      <c r="BD7" s="84" t="str">
        <f t="shared" si="13"/>
        <v>J8</v>
      </c>
      <c r="BE7" s="85">
        <f>(VLOOKUP(BD7,'Tableau coefficient '!$A$3:$B$1004,2,FALSE))*2</f>
        <v>160</v>
      </c>
      <c r="BF7" s="81">
        <v>0</v>
      </c>
      <c r="BG7" s="79">
        <v>0</v>
      </c>
      <c r="BH7" s="79" t="str">
        <f t="shared" si="14"/>
        <v>00</v>
      </c>
      <c r="BI7" s="82">
        <f>VLOOKUP(BH7,'Tableau coefficient '!$A$3:$B$1004,2,FALSE)</f>
        <v>0</v>
      </c>
      <c r="BJ7" s="81">
        <v>0</v>
      </c>
      <c r="BK7" s="79">
        <v>0</v>
      </c>
      <c r="BL7" s="79" t="str">
        <f t="shared" si="15"/>
        <v>00</v>
      </c>
      <c r="BM7" s="82">
        <f>VLOOKUP(BL7,'Tableau coefficient '!$A$3:$B$1004,2,FALSE)</f>
        <v>0</v>
      </c>
      <c r="BN7" s="86">
        <f t="shared" si="16"/>
        <v>342.5</v>
      </c>
      <c r="BO7" s="79">
        <f t="shared" si="1"/>
        <v>169</v>
      </c>
    </row>
    <row r="8" spans="1:67" ht="14" customHeight="1">
      <c r="A8" s="89" t="s">
        <v>1570</v>
      </c>
      <c r="B8" s="80" t="s">
        <v>1594</v>
      </c>
      <c r="C8" s="79" t="s">
        <v>5</v>
      </c>
      <c r="D8" s="79" t="s">
        <v>1653</v>
      </c>
      <c r="E8" s="80" t="s">
        <v>15</v>
      </c>
      <c r="F8" s="81">
        <v>0</v>
      </c>
      <c r="G8" s="79">
        <v>0</v>
      </c>
      <c r="H8" s="79" t="str">
        <f t="shared" si="17"/>
        <v>00</v>
      </c>
      <c r="I8" s="82">
        <f>VLOOKUP(H8,'Tableau coefficient '!$A$3:$B$1004,2,FALSE)</f>
        <v>0</v>
      </c>
      <c r="J8" s="81">
        <v>0</v>
      </c>
      <c r="K8" s="79">
        <v>0</v>
      </c>
      <c r="L8" s="79" t="str">
        <f t="shared" si="3"/>
        <v>00</v>
      </c>
      <c r="M8" s="82">
        <f>VLOOKUP(L8,'Tableau coefficient '!$A$3:$B$1004,2,FALSE)</f>
        <v>0</v>
      </c>
      <c r="N8" s="81">
        <v>0</v>
      </c>
      <c r="O8" s="79">
        <v>0</v>
      </c>
      <c r="P8" s="79" t="str">
        <f t="shared" si="18"/>
        <v>00</v>
      </c>
      <c r="Q8" s="82">
        <f>VLOOKUP(P8,'Tableau coefficient '!$A$3:$B$1004,2,FALSE)</f>
        <v>0</v>
      </c>
      <c r="R8" s="81">
        <v>0</v>
      </c>
      <c r="S8" s="79">
        <v>0</v>
      </c>
      <c r="T8" s="79" t="str">
        <f t="shared" si="5"/>
        <v>00</v>
      </c>
      <c r="U8" s="82">
        <f>VLOOKUP(T8,'Tableau coefficient '!$A$3:$B$1004,2,FALSE)</f>
        <v>0</v>
      </c>
      <c r="V8" s="83">
        <v>0</v>
      </c>
      <c r="W8" s="84">
        <v>0</v>
      </c>
      <c r="X8" s="84" t="str">
        <f t="shared" si="19"/>
        <v>00</v>
      </c>
      <c r="Y8" s="85">
        <f>(VLOOKUP(X8,'Tableau coefficient '!$A$3:$B$1004,2,FALSE))*2</f>
        <v>0</v>
      </c>
      <c r="Z8" s="83">
        <v>0</v>
      </c>
      <c r="AA8" s="84">
        <v>0</v>
      </c>
      <c r="AB8" s="84" t="str">
        <f t="shared" si="7"/>
        <v>00</v>
      </c>
      <c r="AC8" s="85">
        <f>(VLOOKUP(AB8,'Tableau coefficient '!$A$3:$B$1004,2,FALSE))*2</f>
        <v>0</v>
      </c>
      <c r="AD8" s="81">
        <v>0</v>
      </c>
      <c r="AE8" s="79">
        <v>0</v>
      </c>
      <c r="AF8" s="79" t="str">
        <f t="shared" si="0"/>
        <v>00</v>
      </c>
      <c r="AG8" s="82">
        <f>VLOOKUP(AF8,'Tableau coefficient '!$A$3:$B$1004,2,FALSE)</f>
        <v>0</v>
      </c>
      <c r="AH8" s="81">
        <v>0</v>
      </c>
      <c r="AI8" s="79">
        <v>0</v>
      </c>
      <c r="AJ8" s="79" t="str">
        <f t="shared" si="8"/>
        <v>00</v>
      </c>
      <c r="AK8" s="82">
        <f>VLOOKUP(AJ8,'Tableau coefficient '!$A$3:$B$1004,2,FALSE)</f>
        <v>0</v>
      </c>
      <c r="AL8" s="81">
        <v>0</v>
      </c>
      <c r="AM8" s="79">
        <v>0</v>
      </c>
      <c r="AN8" s="79" t="str">
        <f t="shared" si="20"/>
        <v>00</v>
      </c>
      <c r="AO8" s="82">
        <f>VLOOKUP(AN8,'Tableau coefficient '!$A$3:$B$1004,2,FALSE)</f>
        <v>0</v>
      </c>
      <c r="AP8" s="81" t="s">
        <v>1505</v>
      </c>
      <c r="AQ8" s="79">
        <v>15</v>
      </c>
      <c r="AR8" s="79" t="str">
        <f t="shared" si="10"/>
        <v>J15</v>
      </c>
      <c r="AS8" s="82">
        <f>VLOOKUP(AR8,'Tableau coefficient '!$A$3:$B$1004,2,FALSE)</f>
        <v>64</v>
      </c>
      <c r="AT8" s="81">
        <v>0</v>
      </c>
      <c r="AU8" s="79">
        <v>0</v>
      </c>
      <c r="AV8" s="79" t="str">
        <f t="shared" si="11"/>
        <v>00</v>
      </c>
      <c r="AW8" s="82">
        <f>VLOOKUP(AV8,'Tableau coefficient '!$A$3:$B$1004,2,FALSE)</f>
        <v>0</v>
      </c>
      <c r="AX8" s="81" t="s">
        <v>1505</v>
      </c>
      <c r="AY8" s="79">
        <v>8</v>
      </c>
      <c r="AZ8" s="79" t="str">
        <f t="shared" si="21"/>
        <v>J8</v>
      </c>
      <c r="BA8" s="82">
        <f>VLOOKUP(AZ8,'Tableau coefficient '!$A$3:$B$1004,2,FALSE)</f>
        <v>80</v>
      </c>
      <c r="BB8" s="83" t="s">
        <v>1505</v>
      </c>
      <c r="BC8" s="84">
        <v>17</v>
      </c>
      <c r="BD8" s="84" t="str">
        <f t="shared" si="13"/>
        <v>J17</v>
      </c>
      <c r="BE8" s="85">
        <f>(VLOOKUP(BD8,'Tableau coefficient '!$A$3:$B$1004,2,FALSE))*2</f>
        <v>126</v>
      </c>
      <c r="BF8" s="81">
        <v>0</v>
      </c>
      <c r="BG8" s="79">
        <v>0</v>
      </c>
      <c r="BH8" s="79" t="str">
        <f t="shared" si="14"/>
        <v>00</v>
      </c>
      <c r="BI8" s="82">
        <f>VLOOKUP(BH8,'Tableau coefficient '!$A$3:$B$1004,2,FALSE)</f>
        <v>0</v>
      </c>
      <c r="BJ8" s="81">
        <v>0</v>
      </c>
      <c r="BK8" s="79">
        <v>0</v>
      </c>
      <c r="BL8" s="79" t="str">
        <f t="shared" si="15"/>
        <v>00</v>
      </c>
      <c r="BM8" s="82">
        <f>VLOOKUP(BL8,'Tableau coefficient '!$A$3:$B$1004,2,FALSE)</f>
        <v>0</v>
      </c>
      <c r="BN8" s="86">
        <f t="shared" si="16"/>
        <v>270</v>
      </c>
      <c r="BO8" s="79">
        <f t="shared" si="1"/>
        <v>193</v>
      </c>
    </row>
    <row r="9" spans="1:67" ht="14" customHeight="1">
      <c r="A9" s="89" t="s">
        <v>1329</v>
      </c>
      <c r="B9" s="80" t="s">
        <v>1614</v>
      </c>
      <c r="C9" s="79" t="s">
        <v>5</v>
      </c>
      <c r="D9" s="79" t="s">
        <v>1654</v>
      </c>
      <c r="E9" s="80" t="s">
        <v>1067</v>
      </c>
      <c r="F9" s="81">
        <v>0</v>
      </c>
      <c r="G9" s="79">
        <v>0</v>
      </c>
      <c r="H9" s="79" t="str">
        <f t="shared" ref="H9" si="22">(F9&amp;G9)</f>
        <v>00</v>
      </c>
      <c r="I9" s="82">
        <f>VLOOKUP(H9,'Tableau coefficient '!$A$3:$B$1004,2,FALSE)</f>
        <v>0</v>
      </c>
      <c r="J9" s="81">
        <v>0</v>
      </c>
      <c r="K9" s="79">
        <v>0</v>
      </c>
      <c r="L9" s="79" t="str">
        <f t="shared" ref="L9" si="23">(J9&amp;K9)</f>
        <v>00</v>
      </c>
      <c r="M9" s="82">
        <f>VLOOKUP(L9,'Tableau coefficient '!$A$3:$B$1004,2,FALSE)</f>
        <v>0</v>
      </c>
      <c r="N9" s="81">
        <v>0</v>
      </c>
      <c r="O9" s="79">
        <v>0</v>
      </c>
      <c r="P9" s="79" t="str">
        <f t="shared" ref="P9" si="24">(N9&amp;O9)</f>
        <v>00</v>
      </c>
      <c r="Q9" s="82">
        <f>VLOOKUP(P9,'Tableau coefficient '!$A$3:$B$1004,2,FALSE)</f>
        <v>0</v>
      </c>
      <c r="R9" s="81">
        <v>0</v>
      </c>
      <c r="S9" s="79">
        <v>0</v>
      </c>
      <c r="T9" s="79" t="str">
        <f t="shared" ref="T9" si="25">(R9&amp;S9)</f>
        <v>00</v>
      </c>
      <c r="U9" s="82">
        <f>VLOOKUP(T9,'Tableau coefficient '!$A$3:$B$1004,2,FALSE)</f>
        <v>0</v>
      </c>
      <c r="V9" s="83">
        <v>0</v>
      </c>
      <c r="W9" s="84">
        <v>0</v>
      </c>
      <c r="X9" s="84" t="str">
        <f t="shared" ref="X9" si="26">(V9&amp;W9)</f>
        <v>00</v>
      </c>
      <c r="Y9" s="85">
        <f>(VLOOKUP(X9,'Tableau coefficient '!$A$3:$B$1004,2,FALSE))*2</f>
        <v>0</v>
      </c>
      <c r="Z9" s="83">
        <v>0</v>
      </c>
      <c r="AA9" s="84">
        <v>0</v>
      </c>
      <c r="AB9" s="84" t="str">
        <f t="shared" ref="AB9" si="27">(Z9&amp;AA9)</f>
        <v>00</v>
      </c>
      <c r="AC9" s="85">
        <f>(VLOOKUP(AB9,'Tableau coefficient '!$A$3:$B$1004,2,FALSE))*2</f>
        <v>0</v>
      </c>
      <c r="AD9" s="81">
        <v>0</v>
      </c>
      <c r="AE9" s="79">
        <v>0</v>
      </c>
      <c r="AF9" s="79" t="str">
        <f t="shared" ref="AF9" si="28">(AD9&amp;AE9)</f>
        <v>00</v>
      </c>
      <c r="AG9" s="82">
        <f>VLOOKUP(AF9,'Tableau coefficient '!$A$3:$B$1004,2,FALSE)</f>
        <v>0</v>
      </c>
      <c r="AH9" s="81">
        <v>0</v>
      </c>
      <c r="AI9" s="79">
        <v>0</v>
      </c>
      <c r="AJ9" s="79" t="str">
        <f t="shared" ref="AJ9" si="29">(AH9&amp;AI9)</f>
        <v>00</v>
      </c>
      <c r="AK9" s="82">
        <f>VLOOKUP(AJ9,'Tableau coefficient '!$A$3:$B$1004,2,FALSE)</f>
        <v>0</v>
      </c>
      <c r="AL9" s="81">
        <v>0</v>
      </c>
      <c r="AM9" s="79">
        <v>0</v>
      </c>
      <c r="AN9" s="79" t="str">
        <f t="shared" ref="AN9" si="30">(AL9&amp;AM9)</f>
        <v>00</v>
      </c>
      <c r="AO9" s="82">
        <f>VLOOKUP(AN9,'Tableau coefficient '!$A$3:$B$1004,2,FALSE)</f>
        <v>0</v>
      </c>
      <c r="AP9" s="81">
        <v>0</v>
      </c>
      <c r="AQ9" s="79">
        <v>0</v>
      </c>
      <c r="AR9" s="79" t="str">
        <f t="shared" ref="AR9" si="31">(AP9&amp;AQ9)</f>
        <v>00</v>
      </c>
      <c r="AS9" s="82">
        <f>VLOOKUP(AR9,'Tableau coefficient '!$A$3:$B$1004,2,FALSE)</f>
        <v>0</v>
      </c>
      <c r="AT9" s="81">
        <v>0</v>
      </c>
      <c r="AU9" s="79">
        <v>0</v>
      </c>
      <c r="AV9" s="79" t="str">
        <f t="shared" ref="AV9" si="32">(AT9&amp;AU9)</f>
        <v>00</v>
      </c>
      <c r="AW9" s="82">
        <f>VLOOKUP(AV9,'Tableau coefficient '!$A$3:$B$1004,2,FALSE)</f>
        <v>0</v>
      </c>
      <c r="AX9" s="81">
        <v>0</v>
      </c>
      <c r="AY9" s="79">
        <v>0</v>
      </c>
      <c r="AZ9" s="79" t="str">
        <f t="shared" ref="AZ9" si="33">(AX9&amp;AY9)</f>
        <v>00</v>
      </c>
      <c r="BA9" s="82">
        <f>VLOOKUP(AZ9,'Tableau coefficient '!$A$3:$B$1004,2,FALSE)</f>
        <v>0</v>
      </c>
      <c r="BB9" s="83" t="s">
        <v>1505</v>
      </c>
      <c r="BC9" s="84">
        <v>19</v>
      </c>
      <c r="BD9" s="84" t="str">
        <f t="shared" ref="BD9" si="34">(BB9&amp;BC9)</f>
        <v>J19</v>
      </c>
      <c r="BE9" s="85">
        <f>(VLOOKUP(BD9,'Tableau coefficient '!$A$3:$B$1004,2,FALSE))*2</f>
        <v>124</v>
      </c>
      <c r="BF9" s="81">
        <v>0</v>
      </c>
      <c r="BG9" s="79">
        <v>0</v>
      </c>
      <c r="BH9" s="79" t="str">
        <f t="shared" ref="BH9" si="35">(BF9&amp;BG9)</f>
        <v>00</v>
      </c>
      <c r="BI9" s="82">
        <f>VLOOKUP(BH9,'Tableau coefficient '!$A$3:$B$1004,2,FALSE)</f>
        <v>0</v>
      </c>
      <c r="BJ9" s="81">
        <v>0</v>
      </c>
      <c r="BK9" s="79">
        <v>0</v>
      </c>
      <c r="BL9" s="79" t="str">
        <f t="shared" ref="BL9" si="36">(BJ9&amp;BK9)</f>
        <v>00</v>
      </c>
      <c r="BM9" s="82">
        <f>VLOOKUP(BL9,'Tableau coefficient '!$A$3:$B$1004,2,FALSE)</f>
        <v>0</v>
      </c>
      <c r="BN9" s="86">
        <f t="shared" si="16"/>
        <v>124</v>
      </c>
      <c r="BO9" s="79">
        <f t="shared" si="1"/>
        <v>266</v>
      </c>
    </row>
    <row r="10" spans="1:67" ht="14" customHeight="1">
      <c r="A10" s="89" t="s">
        <v>1265</v>
      </c>
      <c r="B10" s="80" t="s">
        <v>1599</v>
      </c>
      <c r="C10" s="79" t="s">
        <v>5</v>
      </c>
      <c r="D10" s="79" t="s">
        <v>1653</v>
      </c>
      <c r="E10" s="80" t="s">
        <v>13</v>
      </c>
      <c r="F10" s="81">
        <v>0</v>
      </c>
      <c r="G10" s="79">
        <v>0</v>
      </c>
      <c r="H10" s="79" t="str">
        <f t="shared" si="17"/>
        <v>00</v>
      </c>
      <c r="I10" s="82">
        <f>VLOOKUP(H10,'Tableau coefficient '!$A$3:$B$1004,2,FALSE)</f>
        <v>0</v>
      </c>
      <c r="J10" s="81">
        <v>0</v>
      </c>
      <c r="K10" s="79">
        <v>0</v>
      </c>
      <c r="L10" s="79" t="str">
        <f t="shared" si="3"/>
        <v>00</v>
      </c>
      <c r="M10" s="82">
        <f>VLOOKUP(L10,'Tableau coefficient '!$A$3:$B$1004,2,FALSE)</f>
        <v>0</v>
      </c>
      <c r="N10" s="81">
        <v>0</v>
      </c>
      <c r="O10" s="79">
        <v>0</v>
      </c>
      <c r="P10" s="79" t="str">
        <f t="shared" si="18"/>
        <v>00</v>
      </c>
      <c r="Q10" s="82">
        <f>VLOOKUP(P10,'Tableau coefficient '!$A$3:$B$1004,2,FALSE)</f>
        <v>0</v>
      </c>
      <c r="R10" s="81">
        <v>0</v>
      </c>
      <c r="S10" s="79">
        <v>0</v>
      </c>
      <c r="T10" s="79" t="str">
        <f t="shared" si="5"/>
        <v>00</v>
      </c>
      <c r="U10" s="82">
        <f>VLOOKUP(T10,'Tableau coefficient '!$A$3:$B$1004,2,FALSE)</f>
        <v>0</v>
      </c>
      <c r="V10" s="83">
        <v>0</v>
      </c>
      <c r="W10" s="84">
        <v>0</v>
      </c>
      <c r="X10" s="84" t="str">
        <f t="shared" si="19"/>
        <v>00</v>
      </c>
      <c r="Y10" s="85">
        <f>(VLOOKUP(X10,'Tableau coefficient '!$A$3:$B$1004,2,FALSE))*2</f>
        <v>0</v>
      </c>
      <c r="Z10" s="83">
        <v>0</v>
      </c>
      <c r="AA10" s="84">
        <v>0</v>
      </c>
      <c r="AB10" s="84" t="str">
        <f t="shared" si="7"/>
        <v>00</v>
      </c>
      <c r="AC10" s="85">
        <f>(VLOOKUP(AB10,'Tableau coefficient '!$A$3:$B$1004,2,FALSE))*2</f>
        <v>0</v>
      </c>
      <c r="AD10" s="81">
        <v>0</v>
      </c>
      <c r="AE10" s="79">
        <v>0</v>
      </c>
      <c r="AF10" s="79" t="str">
        <f t="shared" si="0"/>
        <v>00</v>
      </c>
      <c r="AG10" s="82">
        <f>VLOOKUP(AF10,'Tableau coefficient '!$A$3:$B$1004,2,FALSE)</f>
        <v>0</v>
      </c>
      <c r="AH10" s="81">
        <v>0</v>
      </c>
      <c r="AI10" s="79">
        <v>0</v>
      </c>
      <c r="AJ10" s="79" t="str">
        <f t="shared" si="8"/>
        <v>00</v>
      </c>
      <c r="AK10" s="82">
        <f>VLOOKUP(AJ10,'Tableau coefficient '!$A$3:$B$1004,2,FALSE)</f>
        <v>0</v>
      </c>
      <c r="AL10" s="81">
        <v>0</v>
      </c>
      <c r="AM10" s="79">
        <v>0</v>
      </c>
      <c r="AN10" s="79" t="str">
        <f t="shared" si="20"/>
        <v>00</v>
      </c>
      <c r="AO10" s="82">
        <f>VLOOKUP(AN10,'Tableau coefficient '!$A$3:$B$1004,2,FALSE)</f>
        <v>0</v>
      </c>
      <c r="AP10" s="81">
        <v>0</v>
      </c>
      <c r="AQ10" s="79">
        <v>0</v>
      </c>
      <c r="AR10" s="79" t="str">
        <f t="shared" si="10"/>
        <v>00</v>
      </c>
      <c r="AS10" s="82">
        <f>VLOOKUP(AR10,'Tableau coefficient '!$A$3:$B$1004,2,FALSE)</f>
        <v>0</v>
      </c>
      <c r="AT10" s="81">
        <v>0</v>
      </c>
      <c r="AU10" s="79">
        <v>0</v>
      </c>
      <c r="AV10" s="79" t="str">
        <f t="shared" si="11"/>
        <v>00</v>
      </c>
      <c r="AW10" s="82">
        <f>VLOOKUP(AV10,'Tableau coefficient '!$A$3:$B$1004,2,FALSE)</f>
        <v>0</v>
      </c>
      <c r="AX10" s="81" t="s">
        <v>1505</v>
      </c>
      <c r="AY10" s="79">
        <v>7</v>
      </c>
      <c r="AZ10" s="79" t="str">
        <f t="shared" si="21"/>
        <v>J7</v>
      </c>
      <c r="BA10" s="82">
        <f>VLOOKUP(AZ10,'Tableau coefficient '!$A$3:$B$1004,2,FALSE)</f>
        <v>85</v>
      </c>
      <c r="BB10" s="83">
        <v>0</v>
      </c>
      <c r="BC10" s="84">
        <v>0</v>
      </c>
      <c r="BD10" s="84" t="str">
        <f t="shared" si="13"/>
        <v>00</v>
      </c>
      <c r="BE10" s="85">
        <f>(VLOOKUP(BD10,'Tableau coefficient '!$A$3:$B$1004,2,FALSE))*2</f>
        <v>0</v>
      </c>
      <c r="BF10" s="81">
        <v>0</v>
      </c>
      <c r="BG10" s="79">
        <v>0</v>
      </c>
      <c r="BH10" s="79" t="str">
        <f t="shared" si="14"/>
        <v>00</v>
      </c>
      <c r="BI10" s="82">
        <f>VLOOKUP(BH10,'Tableau coefficient '!$A$3:$B$1004,2,FALSE)</f>
        <v>0</v>
      </c>
      <c r="BJ10" s="81">
        <v>0</v>
      </c>
      <c r="BK10" s="79">
        <v>0</v>
      </c>
      <c r="BL10" s="79" t="str">
        <f t="shared" si="15"/>
        <v>00</v>
      </c>
      <c r="BM10" s="82">
        <f>VLOOKUP(BL10,'Tableau coefficient '!$A$3:$B$1004,2,FALSE)</f>
        <v>0</v>
      </c>
      <c r="BN10" s="86">
        <f t="shared" si="16"/>
        <v>85</v>
      </c>
      <c r="BO10" s="79">
        <f t="shared" si="1"/>
        <v>276</v>
      </c>
    </row>
    <row r="11" spans="1:67" ht="14" customHeight="1">
      <c r="A11" s="89" t="s">
        <v>1612</v>
      </c>
      <c r="B11" s="80" t="s">
        <v>1613</v>
      </c>
      <c r="C11" s="79" t="s">
        <v>5</v>
      </c>
      <c r="D11" s="79" t="s">
        <v>1654</v>
      </c>
      <c r="E11" s="80" t="s">
        <v>15</v>
      </c>
      <c r="F11" s="81">
        <v>0</v>
      </c>
      <c r="G11" s="79">
        <v>0</v>
      </c>
      <c r="H11" s="79" t="str">
        <f t="shared" si="17"/>
        <v>00</v>
      </c>
      <c r="I11" s="82">
        <f>VLOOKUP(H11,'Tableau coefficient '!$A$3:$B$1004,2,FALSE)</f>
        <v>0</v>
      </c>
      <c r="J11" s="81">
        <v>0</v>
      </c>
      <c r="K11" s="79">
        <v>0</v>
      </c>
      <c r="L11" s="79" t="str">
        <f t="shared" si="3"/>
        <v>00</v>
      </c>
      <c r="M11" s="82">
        <f>VLOOKUP(L11,'Tableau coefficient '!$A$3:$B$1004,2,FALSE)</f>
        <v>0</v>
      </c>
      <c r="N11" s="81">
        <v>0</v>
      </c>
      <c r="O11" s="79">
        <v>0</v>
      </c>
      <c r="P11" s="79" t="str">
        <f t="shared" si="18"/>
        <v>00</v>
      </c>
      <c r="Q11" s="82">
        <f>VLOOKUP(P11,'Tableau coefficient '!$A$3:$B$1004,2,FALSE)</f>
        <v>0</v>
      </c>
      <c r="R11" s="81">
        <v>0</v>
      </c>
      <c r="S11" s="79">
        <v>0</v>
      </c>
      <c r="T11" s="79" t="str">
        <f t="shared" si="5"/>
        <v>00</v>
      </c>
      <c r="U11" s="82">
        <f>VLOOKUP(T11,'Tableau coefficient '!$A$3:$B$1004,2,FALSE)</f>
        <v>0</v>
      </c>
      <c r="V11" s="83">
        <v>0</v>
      </c>
      <c r="W11" s="84">
        <v>0</v>
      </c>
      <c r="X11" s="84" t="str">
        <f t="shared" ref="X11:X28" si="37">(V11&amp;W11)</f>
        <v>00</v>
      </c>
      <c r="Y11" s="85">
        <f>(VLOOKUP(X11,'Tableau coefficient '!$A$3:$B$1004,2,FALSE))*2</f>
        <v>0</v>
      </c>
      <c r="Z11" s="83">
        <v>0</v>
      </c>
      <c r="AA11" s="84">
        <v>0</v>
      </c>
      <c r="AB11" s="84" t="str">
        <f t="shared" si="7"/>
        <v>00</v>
      </c>
      <c r="AC11" s="85">
        <f>(VLOOKUP(AB11,'Tableau coefficient '!$A$3:$B$1004,2,FALSE))*2</f>
        <v>0</v>
      </c>
      <c r="AD11" s="81">
        <v>0</v>
      </c>
      <c r="AE11" s="79">
        <v>0</v>
      </c>
      <c r="AF11" s="79" t="str">
        <f t="shared" si="0"/>
        <v>00</v>
      </c>
      <c r="AG11" s="82">
        <f>VLOOKUP(AF11,'Tableau coefficient '!$A$3:$B$1004,2,FALSE)</f>
        <v>0</v>
      </c>
      <c r="AH11" s="81">
        <v>0</v>
      </c>
      <c r="AI11" s="79">
        <v>0</v>
      </c>
      <c r="AJ11" s="79" t="str">
        <f t="shared" si="8"/>
        <v>00</v>
      </c>
      <c r="AK11" s="82">
        <f>VLOOKUP(AJ11,'Tableau coefficient '!$A$3:$B$1004,2,FALSE)</f>
        <v>0</v>
      </c>
      <c r="AL11" s="81">
        <v>0</v>
      </c>
      <c r="AM11" s="79">
        <v>0</v>
      </c>
      <c r="AN11" s="79" t="str">
        <f t="shared" ref="AN11:AN28" si="38">(AL11&amp;AM11)</f>
        <v>00</v>
      </c>
      <c r="AO11" s="82">
        <f>VLOOKUP(AN11,'Tableau coefficient '!$A$3:$B$1004,2,FALSE)</f>
        <v>0</v>
      </c>
      <c r="AP11" s="81">
        <v>0</v>
      </c>
      <c r="AQ11" s="79">
        <v>0</v>
      </c>
      <c r="AR11" s="79" t="str">
        <f t="shared" si="10"/>
        <v>00</v>
      </c>
      <c r="AS11" s="82">
        <f>VLOOKUP(AR11,'Tableau coefficient '!$A$3:$B$1004,2,FALSE)</f>
        <v>0</v>
      </c>
      <c r="AT11" s="81">
        <v>0</v>
      </c>
      <c r="AU11" s="79">
        <v>0</v>
      </c>
      <c r="AV11" s="79" t="str">
        <f t="shared" si="11"/>
        <v>00</v>
      </c>
      <c r="AW11" s="82">
        <f>VLOOKUP(AV11,'Tableau coefficient '!$A$3:$B$1004,2,FALSE)</f>
        <v>0</v>
      </c>
      <c r="AX11" s="81">
        <v>0</v>
      </c>
      <c r="AY11" s="79">
        <v>0</v>
      </c>
      <c r="AZ11" s="79" t="str">
        <f t="shared" si="21"/>
        <v>00</v>
      </c>
      <c r="BA11" s="82">
        <f>VLOOKUP(AZ11,'Tableau coefficient '!$A$3:$B$1004,2,FALSE)</f>
        <v>0</v>
      </c>
      <c r="BB11" s="83" t="s">
        <v>1505</v>
      </c>
      <c r="BC11" s="84">
        <v>16</v>
      </c>
      <c r="BD11" s="84" t="str">
        <f t="shared" si="13"/>
        <v>J16</v>
      </c>
      <c r="BE11" s="85">
        <f>(VLOOKUP(BD11,'Tableau coefficient '!$A$3:$B$1004,2,FALSE))*2</f>
        <v>127</v>
      </c>
      <c r="BF11" s="81">
        <v>0</v>
      </c>
      <c r="BG11" s="79">
        <v>0</v>
      </c>
      <c r="BH11" s="79" t="str">
        <f t="shared" si="14"/>
        <v>00</v>
      </c>
      <c r="BI11" s="82">
        <f>VLOOKUP(BH11,'Tableau coefficient '!$A$3:$B$1004,2,FALSE)</f>
        <v>0</v>
      </c>
      <c r="BJ11" s="81">
        <v>0</v>
      </c>
      <c r="BK11" s="79">
        <v>0</v>
      </c>
      <c r="BL11" s="79" t="str">
        <f t="shared" si="15"/>
        <v>00</v>
      </c>
      <c r="BM11" s="82">
        <f>VLOOKUP(BL11,'Tableau coefficient '!$A$3:$B$1004,2,FALSE)</f>
        <v>0</v>
      </c>
      <c r="BN11" s="86">
        <f t="shared" si="16"/>
        <v>127</v>
      </c>
      <c r="BO11" s="79">
        <f t="shared" si="1"/>
        <v>264</v>
      </c>
    </row>
    <row r="12" spans="1:67" ht="14" customHeight="1">
      <c r="A12" s="87" t="s">
        <v>1161</v>
      </c>
      <c r="B12" s="88" t="s">
        <v>1546</v>
      </c>
      <c r="C12" s="93" t="s">
        <v>19</v>
      </c>
      <c r="D12" s="93" t="s">
        <v>1653</v>
      </c>
      <c r="E12" s="94" t="s">
        <v>11</v>
      </c>
      <c r="F12" s="95">
        <v>0</v>
      </c>
      <c r="G12" s="93">
        <v>0</v>
      </c>
      <c r="H12" s="93" t="str">
        <f t="shared" si="17"/>
        <v>00</v>
      </c>
      <c r="I12" s="96">
        <f>VLOOKUP(H12,'Tableau coefficient '!$A$3:$B$1004,2,FALSE)</f>
        <v>0</v>
      </c>
      <c r="J12" s="95">
        <v>0</v>
      </c>
      <c r="K12" s="93">
        <v>0</v>
      </c>
      <c r="L12" s="93" t="str">
        <f t="shared" si="3"/>
        <v>00</v>
      </c>
      <c r="M12" s="96">
        <f>VLOOKUP(L12,'Tableau coefficient '!$A$3:$B$1004,2,FALSE)</f>
        <v>0</v>
      </c>
      <c r="N12" s="95">
        <v>0</v>
      </c>
      <c r="O12" s="93">
        <v>0</v>
      </c>
      <c r="P12" s="93" t="str">
        <f t="shared" si="18"/>
        <v>00</v>
      </c>
      <c r="Q12" s="96">
        <f>VLOOKUP(P12,'Tableau coefficient '!$A$3:$B$1004,2,FALSE)</f>
        <v>0</v>
      </c>
      <c r="R12" s="95">
        <v>0</v>
      </c>
      <c r="S12" s="93">
        <v>0</v>
      </c>
      <c r="T12" s="93" t="str">
        <f t="shared" si="5"/>
        <v>00</v>
      </c>
      <c r="U12" s="96">
        <f>VLOOKUP(T12,'Tableau coefficient '!$A$3:$B$1004,2,FALSE)</f>
        <v>0</v>
      </c>
      <c r="V12" s="83">
        <v>0</v>
      </c>
      <c r="W12" s="84">
        <v>0</v>
      </c>
      <c r="X12" s="84" t="str">
        <f t="shared" si="37"/>
        <v>00</v>
      </c>
      <c r="Y12" s="85">
        <f>(VLOOKUP(X12,'Tableau coefficient '!$A$3:$B$1004,2,FALSE))*2</f>
        <v>0</v>
      </c>
      <c r="Z12" s="83">
        <v>0</v>
      </c>
      <c r="AA12" s="84">
        <v>0</v>
      </c>
      <c r="AB12" s="84" t="str">
        <f t="shared" si="7"/>
        <v>00</v>
      </c>
      <c r="AC12" s="85">
        <f>(VLOOKUP(AB12,'Tableau coefficient '!$A$3:$B$1004,2,FALSE))*2</f>
        <v>0</v>
      </c>
      <c r="AD12" s="95" t="s">
        <v>1505</v>
      </c>
      <c r="AE12" s="93">
        <v>15</v>
      </c>
      <c r="AF12" s="93" t="str">
        <f t="shared" si="0"/>
        <v>J15</v>
      </c>
      <c r="AG12" s="96">
        <f>VLOOKUP(AF12,'Tableau coefficient '!$A$3:$B$1004,2,FALSE)</f>
        <v>64</v>
      </c>
      <c r="AH12" s="95">
        <v>0</v>
      </c>
      <c r="AI12" s="93">
        <v>0</v>
      </c>
      <c r="AJ12" s="93" t="str">
        <f t="shared" si="8"/>
        <v>00</v>
      </c>
      <c r="AK12" s="96">
        <f>VLOOKUP(AJ12,'Tableau coefficient '!$A$3:$B$1004,2,FALSE)</f>
        <v>0</v>
      </c>
      <c r="AL12" s="95">
        <v>0</v>
      </c>
      <c r="AM12" s="93">
        <v>0</v>
      </c>
      <c r="AN12" s="93" t="str">
        <f t="shared" si="38"/>
        <v>00</v>
      </c>
      <c r="AO12" s="96">
        <f>VLOOKUP(AN12,'Tableau coefficient '!$A$3:$B$1004,2,FALSE)</f>
        <v>0</v>
      </c>
      <c r="AP12" s="95">
        <v>0</v>
      </c>
      <c r="AQ12" s="93">
        <v>0</v>
      </c>
      <c r="AR12" s="93" t="str">
        <f t="shared" si="10"/>
        <v>00</v>
      </c>
      <c r="AS12" s="96">
        <f>VLOOKUP(AR12,'Tableau coefficient '!$A$3:$B$1004,2,FALSE)</f>
        <v>0</v>
      </c>
      <c r="AT12" s="95">
        <v>0</v>
      </c>
      <c r="AU12" s="93">
        <v>0</v>
      </c>
      <c r="AV12" s="93" t="str">
        <f t="shared" si="11"/>
        <v>00</v>
      </c>
      <c r="AW12" s="96">
        <f>VLOOKUP(AV12,'Tableau coefficient '!$A$3:$B$1004,2,FALSE)</f>
        <v>0</v>
      </c>
      <c r="AX12" s="95" t="s">
        <v>1505</v>
      </c>
      <c r="AY12" s="93">
        <v>10</v>
      </c>
      <c r="AZ12" s="93" t="str">
        <f t="shared" si="21"/>
        <v>J10</v>
      </c>
      <c r="BA12" s="96">
        <f>VLOOKUP(AZ12,'Tableau coefficient '!$A$3:$B$1004,2,FALSE)</f>
        <v>72.5</v>
      </c>
      <c r="BB12" s="83" t="s">
        <v>1505</v>
      </c>
      <c r="BC12" s="84">
        <v>18</v>
      </c>
      <c r="BD12" s="84" t="str">
        <f t="shared" si="13"/>
        <v>J18</v>
      </c>
      <c r="BE12" s="85">
        <f>(VLOOKUP(BD12,'Tableau coefficient '!$A$3:$B$1004,2,FALSE))*2</f>
        <v>125</v>
      </c>
      <c r="BF12" s="95">
        <v>0</v>
      </c>
      <c r="BG12" s="93">
        <v>0</v>
      </c>
      <c r="BH12" s="93" t="str">
        <f t="shared" si="14"/>
        <v>00</v>
      </c>
      <c r="BI12" s="96">
        <f>VLOOKUP(BH12,'Tableau coefficient '!$A$3:$B$1004,2,FALSE)</f>
        <v>0</v>
      </c>
      <c r="BJ12" s="95">
        <v>0</v>
      </c>
      <c r="BK12" s="93">
        <v>0</v>
      </c>
      <c r="BL12" s="93" t="str">
        <f t="shared" si="15"/>
        <v>00</v>
      </c>
      <c r="BM12" s="96">
        <f>VLOOKUP(BL12,'Tableau coefficient '!$A$3:$B$1004,2,FALSE)</f>
        <v>0</v>
      </c>
      <c r="BN12" s="97">
        <f t="shared" ref="BN5:BN68" si="39">SUM(M12,I12,Q12,U12,Y12,AC12,AG12,AO12,AS12,BA12,BE12,BI12,BM12)</f>
        <v>261.5</v>
      </c>
      <c r="BO12" s="93">
        <f t="shared" si="1"/>
        <v>198</v>
      </c>
    </row>
    <row r="13" spans="1:67" ht="14" customHeight="1">
      <c r="A13" s="119" t="s">
        <v>1508</v>
      </c>
      <c r="B13" s="120" t="s">
        <v>1547</v>
      </c>
      <c r="C13" s="93" t="s">
        <v>19</v>
      </c>
      <c r="D13" s="93" t="s">
        <v>1654</v>
      </c>
      <c r="E13" s="94" t="s">
        <v>16</v>
      </c>
      <c r="F13" s="95">
        <v>0</v>
      </c>
      <c r="G13" s="93">
        <v>0</v>
      </c>
      <c r="H13" s="93" t="str">
        <f t="shared" si="17"/>
        <v>00</v>
      </c>
      <c r="I13" s="96">
        <f>VLOOKUP(H13,'Tableau coefficient '!$A$3:$B$1004,2,FALSE)</f>
        <v>0</v>
      </c>
      <c r="J13" s="95">
        <v>0</v>
      </c>
      <c r="K13" s="93">
        <v>0</v>
      </c>
      <c r="L13" s="93" t="str">
        <f t="shared" si="3"/>
        <v>00</v>
      </c>
      <c r="M13" s="96">
        <f>VLOOKUP(L13,'Tableau coefficient '!$A$3:$B$1004,2,FALSE)</f>
        <v>0</v>
      </c>
      <c r="N13" s="95">
        <v>0</v>
      </c>
      <c r="O13" s="93">
        <v>0</v>
      </c>
      <c r="P13" s="93" t="str">
        <f t="shared" si="18"/>
        <v>00</v>
      </c>
      <c r="Q13" s="96">
        <f>VLOOKUP(P13,'Tableau coefficient '!$A$3:$B$1004,2,FALSE)</f>
        <v>0</v>
      </c>
      <c r="R13" s="95">
        <v>0</v>
      </c>
      <c r="S13" s="93">
        <v>0</v>
      </c>
      <c r="T13" s="93" t="str">
        <f t="shared" si="5"/>
        <v>00</v>
      </c>
      <c r="U13" s="96">
        <f>VLOOKUP(T13,'Tableau coefficient '!$A$3:$B$1004,2,FALSE)</f>
        <v>0</v>
      </c>
      <c r="V13" s="83">
        <v>0</v>
      </c>
      <c r="W13" s="84">
        <v>0</v>
      </c>
      <c r="X13" s="84" t="str">
        <f t="shared" si="37"/>
        <v>00</v>
      </c>
      <c r="Y13" s="85">
        <f>(VLOOKUP(X13,'Tableau coefficient '!$A$3:$B$1004,2,FALSE))*2</f>
        <v>0</v>
      </c>
      <c r="Z13" s="83">
        <v>0</v>
      </c>
      <c r="AA13" s="84">
        <v>0</v>
      </c>
      <c r="AB13" s="84" t="str">
        <f t="shared" si="7"/>
        <v>00</v>
      </c>
      <c r="AC13" s="85">
        <f>(VLOOKUP(AB13,'Tableau coefficient '!$A$3:$B$1004,2,FALSE))*2</f>
        <v>0</v>
      </c>
      <c r="AD13" s="95" t="s">
        <v>1505</v>
      </c>
      <c r="AE13" s="93">
        <v>17</v>
      </c>
      <c r="AF13" s="93" t="str">
        <f t="shared" si="0"/>
        <v>J17</v>
      </c>
      <c r="AG13" s="96">
        <f>VLOOKUP(AF13,'Tableau coefficient '!$A$3:$B$1004,2,FALSE)</f>
        <v>63</v>
      </c>
      <c r="AH13" s="95">
        <v>0</v>
      </c>
      <c r="AI13" s="93">
        <v>0</v>
      </c>
      <c r="AJ13" s="93" t="str">
        <f t="shared" si="8"/>
        <v>00</v>
      </c>
      <c r="AK13" s="96">
        <f>VLOOKUP(AJ13,'Tableau coefficient '!$A$3:$B$1004,2,FALSE)</f>
        <v>0</v>
      </c>
      <c r="AL13" s="95">
        <v>0</v>
      </c>
      <c r="AM13" s="93">
        <v>0</v>
      </c>
      <c r="AN13" s="93" t="str">
        <f t="shared" si="38"/>
        <v>00</v>
      </c>
      <c r="AO13" s="96">
        <f>VLOOKUP(AN13,'Tableau coefficient '!$A$3:$B$1004,2,FALSE)</f>
        <v>0</v>
      </c>
      <c r="AP13" s="95">
        <v>0</v>
      </c>
      <c r="AQ13" s="93">
        <v>0</v>
      </c>
      <c r="AR13" s="93" t="str">
        <f t="shared" si="10"/>
        <v>00</v>
      </c>
      <c r="AS13" s="96">
        <f>VLOOKUP(AR13,'Tableau coefficient '!$A$3:$B$1004,2,FALSE)</f>
        <v>0</v>
      </c>
      <c r="AT13" s="95">
        <v>0</v>
      </c>
      <c r="AU13" s="93">
        <v>0</v>
      </c>
      <c r="AV13" s="93" t="str">
        <f t="shared" si="11"/>
        <v>00</v>
      </c>
      <c r="AW13" s="96">
        <f>VLOOKUP(AV13,'Tableau coefficient '!$A$3:$B$1004,2,FALSE)</f>
        <v>0</v>
      </c>
      <c r="AX13" s="95" t="s">
        <v>1505</v>
      </c>
      <c r="AY13" s="93">
        <v>12</v>
      </c>
      <c r="AZ13" s="93" t="str">
        <f t="shared" ref="AZ13:AZ28" si="40">(AX13&amp;AY13)</f>
        <v>J12</v>
      </c>
      <c r="BA13" s="96">
        <f>VLOOKUP(AZ13,'Tableau coefficient '!$A$3:$B$1004,2,FALSE)</f>
        <v>67.5</v>
      </c>
      <c r="BB13" s="83">
        <v>0</v>
      </c>
      <c r="BC13" s="84">
        <v>0</v>
      </c>
      <c r="BD13" s="84" t="str">
        <f t="shared" si="13"/>
        <v>00</v>
      </c>
      <c r="BE13" s="85">
        <f>(VLOOKUP(BD13,'Tableau coefficient '!$A$3:$B$1004,2,FALSE))*2</f>
        <v>0</v>
      </c>
      <c r="BF13" s="95">
        <v>0</v>
      </c>
      <c r="BG13" s="93">
        <v>0</v>
      </c>
      <c r="BH13" s="93" t="str">
        <f t="shared" si="14"/>
        <v>00</v>
      </c>
      <c r="BI13" s="96">
        <f>VLOOKUP(BH13,'Tableau coefficient '!$A$3:$B$1004,2,FALSE)</f>
        <v>0</v>
      </c>
      <c r="BJ13" s="95">
        <v>0</v>
      </c>
      <c r="BK13" s="93">
        <v>0</v>
      </c>
      <c r="BL13" s="93" t="str">
        <f t="shared" si="15"/>
        <v>00</v>
      </c>
      <c r="BM13" s="96">
        <f>VLOOKUP(BL13,'Tableau coefficient '!$A$3:$B$1004,2,FALSE)</f>
        <v>0</v>
      </c>
      <c r="BN13" s="97">
        <f t="shared" si="39"/>
        <v>130.5</v>
      </c>
      <c r="BO13" s="93">
        <f t="shared" si="1"/>
        <v>261</v>
      </c>
    </row>
    <row r="14" spans="1:67" ht="14" customHeight="1">
      <c r="A14" s="90" t="s">
        <v>1032</v>
      </c>
      <c r="B14" s="91" t="s">
        <v>1549</v>
      </c>
      <c r="C14" s="93" t="s">
        <v>19</v>
      </c>
      <c r="D14" s="93" t="s">
        <v>1654</v>
      </c>
      <c r="E14" s="94" t="s">
        <v>11</v>
      </c>
      <c r="F14" s="95">
        <v>0</v>
      </c>
      <c r="G14" s="93">
        <v>0</v>
      </c>
      <c r="H14" s="93" t="str">
        <f t="shared" si="17"/>
        <v>00</v>
      </c>
      <c r="I14" s="96">
        <f>VLOOKUP(H14,'Tableau coefficient '!$A$3:$B$1004,2,FALSE)</f>
        <v>0</v>
      </c>
      <c r="J14" s="95">
        <v>0</v>
      </c>
      <c r="K14" s="93">
        <v>0</v>
      </c>
      <c r="L14" s="93" t="str">
        <f t="shared" si="3"/>
        <v>00</v>
      </c>
      <c r="M14" s="96">
        <f>VLOOKUP(L14,'Tableau coefficient '!$A$3:$B$1004,2,FALSE)</f>
        <v>0</v>
      </c>
      <c r="N14" s="95">
        <v>0</v>
      </c>
      <c r="O14" s="93">
        <v>0</v>
      </c>
      <c r="P14" s="93" t="str">
        <f t="shared" si="18"/>
        <v>00</v>
      </c>
      <c r="Q14" s="96">
        <f>VLOOKUP(P14,'Tableau coefficient '!$A$3:$B$1004,2,FALSE)</f>
        <v>0</v>
      </c>
      <c r="R14" s="95">
        <v>0</v>
      </c>
      <c r="S14" s="93">
        <v>0</v>
      </c>
      <c r="T14" s="93" t="str">
        <f t="shared" si="5"/>
        <v>00</v>
      </c>
      <c r="U14" s="96">
        <f>VLOOKUP(T14,'Tableau coefficient '!$A$3:$B$1004,2,FALSE)</f>
        <v>0</v>
      </c>
      <c r="V14" s="83">
        <v>0</v>
      </c>
      <c r="W14" s="84">
        <v>0</v>
      </c>
      <c r="X14" s="84" t="str">
        <f t="shared" si="37"/>
        <v>00</v>
      </c>
      <c r="Y14" s="85">
        <f>(VLOOKUP(X14,'Tableau coefficient '!$A$3:$B$1004,2,FALSE))*2</f>
        <v>0</v>
      </c>
      <c r="Z14" s="83">
        <v>0</v>
      </c>
      <c r="AA14" s="84">
        <v>0</v>
      </c>
      <c r="AB14" s="84" t="str">
        <f t="shared" si="7"/>
        <v>00</v>
      </c>
      <c r="AC14" s="85">
        <f>(VLOOKUP(AB14,'Tableau coefficient '!$A$3:$B$1004,2,FALSE))*2</f>
        <v>0</v>
      </c>
      <c r="AD14" s="95" t="s">
        <v>1505</v>
      </c>
      <c r="AE14" s="93">
        <v>19</v>
      </c>
      <c r="AF14" s="93" t="str">
        <f t="shared" si="0"/>
        <v>J19</v>
      </c>
      <c r="AG14" s="96">
        <f>VLOOKUP(AF14,'Tableau coefficient '!$A$3:$B$1004,2,FALSE)</f>
        <v>62</v>
      </c>
      <c r="AH14" s="95">
        <v>0</v>
      </c>
      <c r="AI14" s="93">
        <v>0</v>
      </c>
      <c r="AJ14" s="93" t="str">
        <f t="shared" si="8"/>
        <v>00</v>
      </c>
      <c r="AK14" s="96">
        <f>VLOOKUP(AJ14,'Tableau coefficient '!$A$3:$B$1004,2,FALSE)</f>
        <v>0</v>
      </c>
      <c r="AL14" s="95">
        <v>0</v>
      </c>
      <c r="AM14" s="93">
        <v>0</v>
      </c>
      <c r="AN14" s="93" t="str">
        <f t="shared" si="38"/>
        <v>00</v>
      </c>
      <c r="AO14" s="96">
        <f>VLOOKUP(AN14,'Tableau coefficient '!$A$3:$B$1004,2,FALSE)</f>
        <v>0</v>
      </c>
      <c r="AP14" s="95" t="s">
        <v>1505</v>
      </c>
      <c r="AQ14" s="93">
        <v>18</v>
      </c>
      <c r="AR14" s="93" t="str">
        <f t="shared" si="10"/>
        <v>J18</v>
      </c>
      <c r="AS14" s="96">
        <f>VLOOKUP(AR14,'Tableau coefficient '!$A$3:$B$1004,2,FALSE)</f>
        <v>62.5</v>
      </c>
      <c r="AT14" s="95">
        <v>0</v>
      </c>
      <c r="AU14" s="93">
        <v>0</v>
      </c>
      <c r="AV14" s="93" t="str">
        <f t="shared" si="11"/>
        <v>00</v>
      </c>
      <c r="AW14" s="96">
        <f>VLOOKUP(AV14,'Tableau coefficient '!$A$3:$B$1004,2,FALSE)</f>
        <v>0</v>
      </c>
      <c r="AX14" s="95">
        <v>0</v>
      </c>
      <c r="AY14" s="93">
        <v>0</v>
      </c>
      <c r="AZ14" s="93" t="str">
        <f t="shared" si="40"/>
        <v>00</v>
      </c>
      <c r="BA14" s="96">
        <f>VLOOKUP(AZ14,'Tableau coefficient '!$A$3:$B$1004,2,FALSE)</f>
        <v>0</v>
      </c>
      <c r="BB14" s="83" t="s">
        <v>1505</v>
      </c>
      <c r="BC14" s="84">
        <v>22</v>
      </c>
      <c r="BD14" s="84" t="str">
        <f t="shared" si="13"/>
        <v>J22</v>
      </c>
      <c r="BE14" s="85">
        <f>(VLOOKUP(BD14,'Tableau coefficient '!$A$3:$B$1004,2,FALSE))*2</f>
        <v>121</v>
      </c>
      <c r="BF14" s="95">
        <v>0</v>
      </c>
      <c r="BG14" s="93">
        <v>0</v>
      </c>
      <c r="BH14" s="93" t="str">
        <f t="shared" si="14"/>
        <v>00</v>
      </c>
      <c r="BI14" s="96">
        <f>VLOOKUP(BH14,'Tableau coefficient '!$A$3:$B$1004,2,FALSE)</f>
        <v>0</v>
      </c>
      <c r="BJ14" s="95">
        <v>0</v>
      </c>
      <c r="BK14" s="93">
        <v>0</v>
      </c>
      <c r="BL14" s="93" t="str">
        <f t="shared" si="15"/>
        <v>00</v>
      </c>
      <c r="BM14" s="96">
        <f>VLOOKUP(BL14,'Tableau coefficient '!$A$3:$B$1004,2,FALSE)</f>
        <v>0</v>
      </c>
      <c r="BN14" s="97">
        <f t="shared" si="39"/>
        <v>245.5</v>
      </c>
      <c r="BO14" s="93">
        <f t="shared" si="1"/>
        <v>211</v>
      </c>
    </row>
    <row r="15" spans="1:67" ht="14" customHeight="1">
      <c r="A15" s="119" t="s">
        <v>1597</v>
      </c>
      <c r="B15" s="120" t="s">
        <v>1598</v>
      </c>
      <c r="C15" s="93" t="s">
        <v>19</v>
      </c>
      <c r="D15" s="93" t="s">
        <v>1653</v>
      </c>
      <c r="E15" s="94" t="s">
        <v>13</v>
      </c>
      <c r="F15" s="95">
        <v>0</v>
      </c>
      <c r="G15" s="93">
        <v>0</v>
      </c>
      <c r="H15" s="93" t="str">
        <f t="shared" si="17"/>
        <v>00</v>
      </c>
      <c r="I15" s="96">
        <f>VLOOKUP(H15,'Tableau coefficient '!$A$3:$B$1004,2,FALSE)</f>
        <v>0</v>
      </c>
      <c r="J15" s="95">
        <v>0</v>
      </c>
      <c r="K15" s="93">
        <v>0</v>
      </c>
      <c r="L15" s="93" t="str">
        <f t="shared" si="3"/>
        <v>00</v>
      </c>
      <c r="M15" s="96">
        <f>VLOOKUP(L15,'Tableau coefficient '!$A$3:$B$1004,2,FALSE)</f>
        <v>0</v>
      </c>
      <c r="N15" s="95">
        <v>0</v>
      </c>
      <c r="O15" s="93">
        <v>0</v>
      </c>
      <c r="P15" s="93" t="str">
        <f t="shared" si="18"/>
        <v>00</v>
      </c>
      <c r="Q15" s="96">
        <f>VLOOKUP(P15,'Tableau coefficient '!$A$3:$B$1004,2,FALSE)</f>
        <v>0</v>
      </c>
      <c r="R15" s="95">
        <v>0</v>
      </c>
      <c r="S15" s="93">
        <v>0</v>
      </c>
      <c r="T15" s="93" t="str">
        <f t="shared" si="5"/>
        <v>00</v>
      </c>
      <c r="U15" s="96">
        <f>VLOOKUP(T15,'Tableau coefficient '!$A$3:$B$1004,2,FALSE)</f>
        <v>0</v>
      </c>
      <c r="V15" s="83">
        <v>0</v>
      </c>
      <c r="W15" s="84">
        <v>0</v>
      </c>
      <c r="X15" s="84" t="str">
        <f t="shared" si="37"/>
        <v>00</v>
      </c>
      <c r="Y15" s="85">
        <f>(VLOOKUP(X15,'Tableau coefficient '!$A$3:$B$1004,2,FALSE))*2</f>
        <v>0</v>
      </c>
      <c r="Z15" s="83">
        <v>0</v>
      </c>
      <c r="AA15" s="84">
        <v>0</v>
      </c>
      <c r="AB15" s="84" t="str">
        <f t="shared" si="7"/>
        <v>00</v>
      </c>
      <c r="AC15" s="85">
        <f>(VLOOKUP(AB15,'Tableau coefficient '!$A$3:$B$1004,2,FALSE))*2</f>
        <v>0</v>
      </c>
      <c r="AD15" s="95">
        <v>0</v>
      </c>
      <c r="AE15" s="93">
        <v>0</v>
      </c>
      <c r="AF15" s="93" t="str">
        <f t="shared" si="0"/>
        <v>00</v>
      </c>
      <c r="AG15" s="96">
        <f>VLOOKUP(AF15,'Tableau coefficient '!$A$3:$B$1004,2,FALSE)</f>
        <v>0</v>
      </c>
      <c r="AH15" s="95">
        <v>0</v>
      </c>
      <c r="AI15" s="93">
        <v>0</v>
      </c>
      <c r="AJ15" s="93" t="str">
        <f t="shared" si="8"/>
        <v>00</v>
      </c>
      <c r="AK15" s="96">
        <f>VLOOKUP(AJ15,'Tableau coefficient '!$A$3:$B$1004,2,FALSE)</f>
        <v>0</v>
      </c>
      <c r="AL15" s="95">
        <v>0</v>
      </c>
      <c r="AM15" s="93">
        <v>0</v>
      </c>
      <c r="AN15" s="93" t="str">
        <f t="shared" si="38"/>
        <v>00</v>
      </c>
      <c r="AO15" s="96">
        <f>VLOOKUP(AN15,'Tableau coefficient '!$A$3:$B$1004,2,FALSE)</f>
        <v>0</v>
      </c>
      <c r="AP15" s="95" t="s">
        <v>1505</v>
      </c>
      <c r="AQ15" s="93">
        <v>17</v>
      </c>
      <c r="AR15" s="93" t="str">
        <f t="shared" si="10"/>
        <v>J17</v>
      </c>
      <c r="AS15" s="96">
        <f>VLOOKUP(AR15,'Tableau coefficient '!$A$3:$B$1004,2,FALSE)</f>
        <v>63</v>
      </c>
      <c r="AT15" s="95">
        <v>0</v>
      </c>
      <c r="AU15" s="93">
        <v>0</v>
      </c>
      <c r="AV15" s="93" t="str">
        <f t="shared" si="11"/>
        <v>00</v>
      </c>
      <c r="AW15" s="96">
        <f>VLOOKUP(AV15,'Tableau coefficient '!$A$3:$B$1004,2,FALSE)</f>
        <v>0</v>
      </c>
      <c r="AX15" s="95">
        <v>0</v>
      </c>
      <c r="AY15" s="93">
        <v>0</v>
      </c>
      <c r="AZ15" s="93" t="str">
        <f t="shared" si="40"/>
        <v>00</v>
      </c>
      <c r="BA15" s="96">
        <f>VLOOKUP(AZ15,'Tableau coefficient '!$A$3:$B$1004,2,FALSE)</f>
        <v>0</v>
      </c>
      <c r="BB15" s="83" t="s">
        <v>1505</v>
      </c>
      <c r="BC15" s="84">
        <v>20</v>
      </c>
      <c r="BD15" s="84" t="str">
        <f t="shared" si="13"/>
        <v>J20</v>
      </c>
      <c r="BE15" s="85">
        <f>(VLOOKUP(BD15,'Tableau coefficient '!$A$3:$B$1004,2,FALSE))*2</f>
        <v>123</v>
      </c>
      <c r="BF15" s="95">
        <v>0</v>
      </c>
      <c r="BG15" s="93">
        <v>0</v>
      </c>
      <c r="BH15" s="93" t="str">
        <f t="shared" si="14"/>
        <v>00</v>
      </c>
      <c r="BI15" s="96">
        <f>VLOOKUP(BH15,'Tableau coefficient '!$A$3:$B$1004,2,FALSE)</f>
        <v>0</v>
      </c>
      <c r="BJ15" s="95">
        <v>0</v>
      </c>
      <c r="BK15" s="93">
        <v>0</v>
      </c>
      <c r="BL15" s="93" t="str">
        <f t="shared" si="15"/>
        <v>00</v>
      </c>
      <c r="BM15" s="96">
        <f>VLOOKUP(BL15,'Tableau coefficient '!$A$3:$B$1004,2,FALSE)</f>
        <v>0</v>
      </c>
      <c r="BN15" s="97">
        <f t="shared" si="39"/>
        <v>186</v>
      </c>
      <c r="BO15" s="93">
        <f t="shared" si="1"/>
        <v>236</v>
      </c>
    </row>
    <row r="16" spans="1:67" ht="14" customHeight="1">
      <c r="A16" s="89" t="s">
        <v>1604</v>
      </c>
      <c r="B16" s="80" t="s">
        <v>1605</v>
      </c>
      <c r="C16" s="79" t="s">
        <v>5</v>
      </c>
      <c r="D16" s="79" t="s">
        <v>1630</v>
      </c>
      <c r="E16" s="80" t="s">
        <v>1066</v>
      </c>
      <c r="F16" s="81">
        <v>0</v>
      </c>
      <c r="G16" s="79">
        <v>0</v>
      </c>
      <c r="H16" s="79" t="str">
        <f t="shared" si="17"/>
        <v>00</v>
      </c>
      <c r="I16" s="82">
        <f>VLOOKUP(H16,'Tableau coefficient '!$A$3:$B$1004,2,FALSE)</f>
        <v>0</v>
      </c>
      <c r="J16" s="81">
        <v>0</v>
      </c>
      <c r="K16" s="79">
        <v>0</v>
      </c>
      <c r="L16" s="79" t="str">
        <f t="shared" si="3"/>
        <v>00</v>
      </c>
      <c r="M16" s="82">
        <f>VLOOKUP(L16,'Tableau coefficient '!$A$3:$B$1004,2,FALSE)</f>
        <v>0</v>
      </c>
      <c r="N16" s="81">
        <v>0</v>
      </c>
      <c r="O16" s="79">
        <v>0</v>
      </c>
      <c r="P16" s="79" t="str">
        <f t="shared" si="18"/>
        <v>00</v>
      </c>
      <c r="Q16" s="82">
        <f>VLOOKUP(P16,'Tableau coefficient '!$A$3:$B$1004,2,FALSE)</f>
        <v>0</v>
      </c>
      <c r="R16" s="81">
        <v>0</v>
      </c>
      <c r="S16" s="79">
        <v>0</v>
      </c>
      <c r="T16" s="79" t="str">
        <f t="shared" si="5"/>
        <v>00</v>
      </c>
      <c r="U16" s="82">
        <f>VLOOKUP(T16,'Tableau coefficient '!$A$3:$B$1004,2,FALSE)</f>
        <v>0</v>
      </c>
      <c r="V16" s="83">
        <v>0</v>
      </c>
      <c r="W16" s="84">
        <v>0</v>
      </c>
      <c r="X16" s="84" t="str">
        <f t="shared" si="37"/>
        <v>00</v>
      </c>
      <c r="Y16" s="85">
        <f>(VLOOKUP(X16,'Tableau coefficient '!$A$3:$B$1004,2,FALSE))*2</f>
        <v>0</v>
      </c>
      <c r="Z16" s="83">
        <v>0</v>
      </c>
      <c r="AA16" s="84">
        <v>0</v>
      </c>
      <c r="AB16" s="84" t="str">
        <f t="shared" si="7"/>
        <v>00</v>
      </c>
      <c r="AC16" s="85">
        <f>(VLOOKUP(AB16,'Tableau coefficient '!$A$3:$B$1004,2,FALSE))*2</f>
        <v>0</v>
      </c>
      <c r="AD16" s="81">
        <v>0</v>
      </c>
      <c r="AE16" s="79">
        <v>0</v>
      </c>
      <c r="AF16" s="79" t="str">
        <f t="shared" si="0"/>
        <v>00</v>
      </c>
      <c r="AG16" s="82">
        <f>VLOOKUP(AF16,'Tableau coefficient '!$A$3:$B$1004,2,FALSE)</f>
        <v>0</v>
      </c>
      <c r="AH16" s="81">
        <v>0</v>
      </c>
      <c r="AI16" s="79">
        <v>0</v>
      </c>
      <c r="AJ16" s="79" t="str">
        <f t="shared" si="8"/>
        <v>00</v>
      </c>
      <c r="AK16" s="82">
        <f>VLOOKUP(AJ16,'Tableau coefficient '!$A$3:$B$1004,2,FALSE)</f>
        <v>0</v>
      </c>
      <c r="AL16" s="81">
        <v>0</v>
      </c>
      <c r="AM16" s="79">
        <v>0</v>
      </c>
      <c r="AN16" s="79" t="str">
        <f t="shared" si="38"/>
        <v>00</v>
      </c>
      <c r="AO16" s="82">
        <f>VLOOKUP(AN16,'Tableau coefficient '!$A$3:$B$1004,2,FALSE)</f>
        <v>0</v>
      </c>
      <c r="AP16" s="81">
        <v>0</v>
      </c>
      <c r="AQ16" s="79">
        <v>0</v>
      </c>
      <c r="AR16" s="79" t="str">
        <f t="shared" si="10"/>
        <v>00</v>
      </c>
      <c r="AS16" s="82">
        <f>VLOOKUP(AR16,'Tableau coefficient '!$A$3:$B$1004,2,FALSE)</f>
        <v>0</v>
      </c>
      <c r="AT16" s="81">
        <v>0</v>
      </c>
      <c r="AU16" s="79">
        <v>0</v>
      </c>
      <c r="AV16" s="79" t="str">
        <f t="shared" si="11"/>
        <v>00</v>
      </c>
      <c r="AW16" s="82">
        <f>VLOOKUP(AV16,'Tableau coefficient '!$A$3:$B$1004,2,FALSE)</f>
        <v>0</v>
      </c>
      <c r="AX16" s="81" t="s">
        <v>1505</v>
      </c>
      <c r="AY16" s="79">
        <v>26</v>
      </c>
      <c r="AZ16" s="79" t="str">
        <f t="shared" si="40"/>
        <v>J26</v>
      </c>
      <c r="BA16" s="82">
        <f>VLOOKUP(AZ16,'Tableau coefficient '!$A$3:$B$1004,2,FALSE)</f>
        <v>58.5</v>
      </c>
      <c r="BB16" s="83" t="s">
        <v>1505</v>
      </c>
      <c r="BC16" s="84">
        <v>20</v>
      </c>
      <c r="BD16" s="84" t="str">
        <f t="shared" si="13"/>
        <v>J20</v>
      </c>
      <c r="BE16" s="85">
        <f>(VLOOKUP(BD16,'Tableau coefficient '!$A$3:$B$1004,2,FALSE))*2</f>
        <v>123</v>
      </c>
      <c r="BF16" s="81">
        <v>0</v>
      </c>
      <c r="BG16" s="79">
        <v>0</v>
      </c>
      <c r="BH16" s="79" t="str">
        <f t="shared" si="14"/>
        <v>00</v>
      </c>
      <c r="BI16" s="82">
        <f>VLOOKUP(BH16,'Tableau coefficient '!$A$3:$B$1004,2,FALSE)</f>
        <v>0</v>
      </c>
      <c r="BJ16" s="81">
        <v>0</v>
      </c>
      <c r="BK16" s="79">
        <v>0</v>
      </c>
      <c r="BL16" s="79" t="str">
        <f t="shared" si="15"/>
        <v>00</v>
      </c>
      <c r="BM16" s="82">
        <f>VLOOKUP(BL16,'Tableau coefficient '!$A$3:$B$1004,2,FALSE)</f>
        <v>0</v>
      </c>
      <c r="BN16" s="86">
        <f t="shared" si="39"/>
        <v>181.5</v>
      </c>
      <c r="BO16" s="79">
        <f t="shared" si="1"/>
        <v>239</v>
      </c>
    </row>
    <row r="17" spans="1:67" ht="14" customHeight="1">
      <c r="A17" s="89" t="s">
        <v>1595</v>
      </c>
      <c r="B17" s="80" t="s">
        <v>1596</v>
      </c>
      <c r="C17" s="79" t="s">
        <v>5</v>
      </c>
      <c r="D17" s="79" t="s">
        <v>1631</v>
      </c>
      <c r="E17" s="80" t="s">
        <v>11</v>
      </c>
      <c r="F17" s="81">
        <v>0</v>
      </c>
      <c r="G17" s="79">
        <v>0</v>
      </c>
      <c r="H17" s="79" t="str">
        <f t="shared" si="17"/>
        <v>00</v>
      </c>
      <c r="I17" s="82">
        <f>VLOOKUP(H17,'Tableau coefficient '!$A$3:$B$1004,2,FALSE)</f>
        <v>0</v>
      </c>
      <c r="J17" s="81">
        <v>0</v>
      </c>
      <c r="K17" s="79">
        <v>0</v>
      </c>
      <c r="L17" s="79" t="str">
        <f t="shared" si="3"/>
        <v>00</v>
      </c>
      <c r="M17" s="82">
        <f>VLOOKUP(L17,'Tableau coefficient '!$A$3:$B$1004,2,FALSE)</f>
        <v>0</v>
      </c>
      <c r="N17" s="81">
        <v>0</v>
      </c>
      <c r="O17" s="79">
        <v>0</v>
      </c>
      <c r="P17" s="79" t="str">
        <f t="shared" si="18"/>
        <v>00</v>
      </c>
      <c r="Q17" s="82">
        <f>VLOOKUP(P17,'Tableau coefficient '!$A$3:$B$1004,2,FALSE)</f>
        <v>0</v>
      </c>
      <c r="R17" s="81">
        <v>0</v>
      </c>
      <c r="S17" s="79">
        <v>0</v>
      </c>
      <c r="T17" s="79" t="str">
        <f t="shared" si="5"/>
        <v>00</v>
      </c>
      <c r="U17" s="82">
        <f>VLOOKUP(T17,'Tableau coefficient '!$A$3:$B$1004,2,FALSE)</f>
        <v>0</v>
      </c>
      <c r="V17" s="83">
        <v>0</v>
      </c>
      <c r="W17" s="84">
        <v>0</v>
      </c>
      <c r="X17" s="84" t="str">
        <f t="shared" si="37"/>
        <v>00</v>
      </c>
      <c r="Y17" s="85">
        <f>(VLOOKUP(X17,'Tableau coefficient '!$A$3:$B$1004,2,FALSE))*2</f>
        <v>0</v>
      </c>
      <c r="Z17" s="83">
        <v>0</v>
      </c>
      <c r="AA17" s="84">
        <v>0</v>
      </c>
      <c r="AB17" s="84" t="str">
        <f t="shared" si="7"/>
        <v>00</v>
      </c>
      <c r="AC17" s="85">
        <f>(VLOOKUP(AB17,'Tableau coefficient '!$A$3:$B$1004,2,FALSE))*2</f>
        <v>0</v>
      </c>
      <c r="AD17" s="81">
        <v>0</v>
      </c>
      <c r="AE17" s="79">
        <v>0</v>
      </c>
      <c r="AF17" s="79" t="str">
        <f t="shared" si="0"/>
        <v>00</v>
      </c>
      <c r="AG17" s="82">
        <f>VLOOKUP(AF17,'Tableau coefficient '!$A$3:$B$1004,2,FALSE)</f>
        <v>0</v>
      </c>
      <c r="AH17" s="81">
        <v>0</v>
      </c>
      <c r="AI17" s="79">
        <v>0</v>
      </c>
      <c r="AJ17" s="79" t="str">
        <f t="shared" si="8"/>
        <v>00</v>
      </c>
      <c r="AK17" s="82">
        <f>VLOOKUP(AJ17,'Tableau coefficient '!$A$3:$B$1004,2,FALSE)</f>
        <v>0</v>
      </c>
      <c r="AL17" s="81">
        <v>0</v>
      </c>
      <c r="AM17" s="79">
        <v>0</v>
      </c>
      <c r="AN17" s="79" t="str">
        <f t="shared" si="38"/>
        <v>00</v>
      </c>
      <c r="AO17" s="82">
        <f>VLOOKUP(AN17,'Tableau coefficient '!$A$3:$B$1004,2,FALSE)</f>
        <v>0</v>
      </c>
      <c r="AP17" s="81" t="s">
        <v>1505</v>
      </c>
      <c r="AQ17" s="79">
        <v>16</v>
      </c>
      <c r="AR17" s="79" t="str">
        <f t="shared" si="10"/>
        <v>J16</v>
      </c>
      <c r="AS17" s="82">
        <f>VLOOKUP(AR17,'Tableau coefficient '!$A$3:$B$1004,2,FALSE)</f>
        <v>63.5</v>
      </c>
      <c r="AT17" s="81">
        <v>0</v>
      </c>
      <c r="AU17" s="79">
        <v>0</v>
      </c>
      <c r="AV17" s="79" t="str">
        <f t="shared" si="11"/>
        <v>00</v>
      </c>
      <c r="AW17" s="82">
        <f>VLOOKUP(AV17,'Tableau coefficient '!$A$3:$B$1004,2,FALSE)</f>
        <v>0</v>
      </c>
      <c r="AX17" s="81">
        <v>0</v>
      </c>
      <c r="AY17" s="79">
        <v>0</v>
      </c>
      <c r="AZ17" s="79" t="str">
        <f t="shared" si="40"/>
        <v>00</v>
      </c>
      <c r="BA17" s="82">
        <f>VLOOKUP(AZ17,'Tableau coefficient '!$A$3:$B$1004,2,FALSE)</f>
        <v>0</v>
      </c>
      <c r="BB17" s="83">
        <v>0</v>
      </c>
      <c r="BC17" s="84">
        <v>0</v>
      </c>
      <c r="BD17" s="84" t="str">
        <f t="shared" si="13"/>
        <v>00</v>
      </c>
      <c r="BE17" s="85">
        <f>(VLOOKUP(BD17,'Tableau coefficient '!$A$3:$B$1004,2,FALSE))*2</f>
        <v>0</v>
      </c>
      <c r="BF17" s="81">
        <v>0</v>
      </c>
      <c r="BG17" s="79">
        <v>0</v>
      </c>
      <c r="BH17" s="79" t="str">
        <f t="shared" si="14"/>
        <v>00</v>
      </c>
      <c r="BI17" s="82">
        <f>VLOOKUP(BH17,'Tableau coefficient '!$A$3:$B$1004,2,FALSE)</f>
        <v>0</v>
      </c>
      <c r="BJ17" s="81">
        <v>0</v>
      </c>
      <c r="BK17" s="79">
        <v>0</v>
      </c>
      <c r="BL17" s="79" t="str">
        <f t="shared" si="15"/>
        <v>00</v>
      </c>
      <c r="BM17" s="82">
        <f>VLOOKUP(BL17,'Tableau coefficient '!$A$3:$B$1004,2,FALSE)</f>
        <v>0</v>
      </c>
      <c r="BN17" s="86">
        <f t="shared" si="39"/>
        <v>63.5</v>
      </c>
      <c r="BO17" s="79">
        <f t="shared" si="1"/>
        <v>288</v>
      </c>
    </row>
    <row r="18" spans="1:67" ht="14" customHeight="1">
      <c r="A18" s="89" t="s">
        <v>1485</v>
      </c>
      <c r="B18" s="80" t="s">
        <v>1590</v>
      </c>
      <c r="C18" s="79" t="s">
        <v>5</v>
      </c>
      <c r="D18" s="79" t="s">
        <v>1631</v>
      </c>
      <c r="E18" s="80" t="s">
        <v>13</v>
      </c>
      <c r="F18" s="81">
        <v>0</v>
      </c>
      <c r="G18" s="79">
        <v>0</v>
      </c>
      <c r="H18" s="79" t="str">
        <f t="shared" si="17"/>
        <v>00</v>
      </c>
      <c r="I18" s="82">
        <f>VLOOKUP(H18,'Tableau coefficient '!$A$3:$B$1004,2,FALSE)</f>
        <v>0</v>
      </c>
      <c r="J18" s="81">
        <v>0</v>
      </c>
      <c r="K18" s="79">
        <v>0</v>
      </c>
      <c r="L18" s="79" t="str">
        <f t="shared" si="3"/>
        <v>00</v>
      </c>
      <c r="M18" s="82">
        <f>VLOOKUP(L18,'Tableau coefficient '!$A$3:$B$1004,2,FALSE)</f>
        <v>0</v>
      </c>
      <c r="N18" s="81">
        <v>0</v>
      </c>
      <c r="O18" s="79">
        <v>0</v>
      </c>
      <c r="P18" s="79" t="str">
        <f t="shared" si="18"/>
        <v>00</v>
      </c>
      <c r="Q18" s="82">
        <f>VLOOKUP(P18,'Tableau coefficient '!$A$3:$B$1004,2,FALSE)</f>
        <v>0</v>
      </c>
      <c r="R18" s="81">
        <v>0</v>
      </c>
      <c r="S18" s="79">
        <v>0</v>
      </c>
      <c r="T18" s="79" t="str">
        <f t="shared" si="5"/>
        <v>00</v>
      </c>
      <c r="U18" s="82">
        <f>VLOOKUP(T18,'Tableau coefficient '!$A$3:$B$1004,2,FALSE)</f>
        <v>0</v>
      </c>
      <c r="V18" s="83">
        <v>0</v>
      </c>
      <c r="W18" s="84">
        <v>0</v>
      </c>
      <c r="X18" s="84" t="str">
        <f t="shared" si="37"/>
        <v>00</v>
      </c>
      <c r="Y18" s="85">
        <f>(VLOOKUP(X18,'Tableau coefficient '!$A$3:$B$1004,2,FALSE))*2</f>
        <v>0</v>
      </c>
      <c r="Z18" s="83">
        <v>0</v>
      </c>
      <c r="AA18" s="84">
        <v>0</v>
      </c>
      <c r="AB18" s="84" t="str">
        <f t="shared" si="7"/>
        <v>00</v>
      </c>
      <c r="AC18" s="85">
        <f>(VLOOKUP(AB18,'Tableau coefficient '!$A$3:$B$1004,2,FALSE))*2</f>
        <v>0</v>
      </c>
      <c r="AD18" s="81">
        <v>0</v>
      </c>
      <c r="AE18" s="79">
        <v>0</v>
      </c>
      <c r="AF18" s="79" t="str">
        <f t="shared" si="0"/>
        <v>00</v>
      </c>
      <c r="AG18" s="82">
        <f>VLOOKUP(AF18,'Tableau coefficient '!$A$3:$B$1004,2,FALSE)</f>
        <v>0</v>
      </c>
      <c r="AH18" s="81">
        <v>0</v>
      </c>
      <c r="AI18" s="79">
        <v>0</v>
      </c>
      <c r="AJ18" s="79" t="str">
        <f t="shared" si="8"/>
        <v>00</v>
      </c>
      <c r="AK18" s="82">
        <f>VLOOKUP(AJ18,'Tableau coefficient '!$A$3:$B$1004,2,FALSE)</f>
        <v>0</v>
      </c>
      <c r="AL18" s="81">
        <v>0</v>
      </c>
      <c r="AM18" s="79">
        <v>0</v>
      </c>
      <c r="AN18" s="79" t="str">
        <f t="shared" si="38"/>
        <v>00</v>
      </c>
      <c r="AO18" s="82">
        <f>VLOOKUP(AN18,'Tableau coefficient '!$A$3:$B$1004,2,FALSE)</f>
        <v>0</v>
      </c>
      <c r="AP18" s="81" t="s">
        <v>1505</v>
      </c>
      <c r="AQ18" s="79">
        <v>9</v>
      </c>
      <c r="AR18" s="79" t="str">
        <f t="shared" si="10"/>
        <v>J9</v>
      </c>
      <c r="AS18" s="82">
        <f>VLOOKUP(AR18,'Tableau coefficient '!$A$3:$B$1004,2,FALSE)</f>
        <v>75</v>
      </c>
      <c r="AT18" s="81">
        <v>0</v>
      </c>
      <c r="AU18" s="79">
        <v>0</v>
      </c>
      <c r="AV18" s="79" t="str">
        <f t="shared" si="11"/>
        <v>00</v>
      </c>
      <c r="AW18" s="82">
        <f>VLOOKUP(AV18,'Tableau coefficient '!$A$3:$B$1004,2,FALSE)</f>
        <v>0</v>
      </c>
      <c r="AX18" s="81">
        <v>0</v>
      </c>
      <c r="AY18" s="79">
        <v>0</v>
      </c>
      <c r="AZ18" s="79" t="str">
        <f t="shared" si="40"/>
        <v>00</v>
      </c>
      <c r="BA18" s="82">
        <f>VLOOKUP(AZ18,'Tableau coefficient '!$A$3:$B$1004,2,FALSE)</f>
        <v>0</v>
      </c>
      <c r="BB18" s="83" t="s">
        <v>1505</v>
      </c>
      <c r="BC18" s="84">
        <v>10</v>
      </c>
      <c r="BD18" s="84" t="str">
        <f t="shared" si="13"/>
        <v>J10</v>
      </c>
      <c r="BE18" s="85">
        <f>(VLOOKUP(BD18,'Tableau coefficient '!$A$3:$B$1004,2,FALSE))*2</f>
        <v>145</v>
      </c>
      <c r="BF18" s="81">
        <v>0</v>
      </c>
      <c r="BG18" s="79">
        <v>0</v>
      </c>
      <c r="BH18" s="79" t="str">
        <f t="shared" si="14"/>
        <v>00</v>
      </c>
      <c r="BI18" s="82">
        <f>VLOOKUP(BH18,'Tableau coefficient '!$A$3:$B$1004,2,FALSE)</f>
        <v>0</v>
      </c>
      <c r="BJ18" s="81">
        <v>0</v>
      </c>
      <c r="BK18" s="79">
        <v>0</v>
      </c>
      <c r="BL18" s="79" t="str">
        <f t="shared" si="15"/>
        <v>00</v>
      </c>
      <c r="BM18" s="82">
        <f>VLOOKUP(BL18,'Tableau coefficient '!$A$3:$B$1004,2,FALSE)</f>
        <v>0</v>
      </c>
      <c r="BN18" s="86">
        <f t="shared" si="39"/>
        <v>220</v>
      </c>
      <c r="BO18" s="79">
        <f t="shared" si="1"/>
        <v>215</v>
      </c>
    </row>
    <row r="19" spans="1:67" ht="14" customHeight="1">
      <c r="A19" s="89" t="s">
        <v>1034</v>
      </c>
      <c r="B19" s="80" t="s">
        <v>1050</v>
      </c>
      <c r="C19" s="79" t="s">
        <v>5</v>
      </c>
      <c r="D19" s="99" t="s">
        <v>1630</v>
      </c>
      <c r="E19" s="80" t="s">
        <v>1066</v>
      </c>
      <c r="F19" s="81" t="s">
        <v>1505</v>
      </c>
      <c r="G19" s="79">
        <v>21</v>
      </c>
      <c r="H19" s="79" t="str">
        <f t="shared" si="17"/>
        <v>J21</v>
      </c>
      <c r="I19" s="82">
        <f>VLOOKUP(H19,'Tableau coefficient '!$A$3:$B$1004,2,FALSE)</f>
        <v>61</v>
      </c>
      <c r="J19" s="81" t="s">
        <v>1505</v>
      </c>
      <c r="K19" s="79">
        <v>14</v>
      </c>
      <c r="L19" s="79" t="str">
        <f t="shared" si="3"/>
        <v>J14</v>
      </c>
      <c r="M19" s="82">
        <f>VLOOKUP(L19,'Tableau coefficient '!$A$3:$B$1004,2,FALSE)</f>
        <v>64.5</v>
      </c>
      <c r="N19" s="81" t="s">
        <v>1505</v>
      </c>
      <c r="O19" s="79">
        <v>15</v>
      </c>
      <c r="P19" s="79" t="str">
        <f t="shared" si="18"/>
        <v>J15</v>
      </c>
      <c r="Q19" s="82">
        <f>VLOOKUP(P19,'Tableau coefficient '!$A$3:$B$1004,2,FALSE)</f>
        <v>64</v>
      </c>
      <c r="R19" s="81" t="s">
        <v>1505</v>
      </c>
      <c r="S19" s="79">
        <v>27</v>
      </c>
      <c r="T19" s="79" t="str">
        <f t="shared" si="5"/>
        <v>J27</v>
      </c>
      <c r="U19" s="82">
        <f>VLOOKUP(T19,'Tableau coefficient '!$A$3:$B$1004,2,FALSE)</f>
        <v>58</v>
      </c>
      <c r="V19" s="83" t="s">
        <v>1505</v>
      </c>
      <c r="W19" s="84">
        <v>30</v>
      </c>
      <c r="X19" s="84" t="str">
        <f t="shared" si="37"/>
        <v>J30</v>
      </c>
      <c r="Y19" s="85">
        <f>(VLOOKUP(X19,'Tableau coefficient '!$A$3:$B$1004,2,FALSE))*2</f>
        <v>113</v>
      </c>
      <c r="Z19" s="83" t="s">
        <v>1505</v>
      </c>
      <c r="AA19" s="84">
        <v>17</v>
      </c>
      <c r="AB19" s="84" t="str">
        <f t="shared" si="7"/>
        <v>J17</v>
      </c>
      <c r="AC19" s="85">
        <f>(VLOOKUP(AB19,'Tableau coefficient '!$A$3:$B$1004,2,FALSE))*2</f>
        <v>126</v>
      </c>
      <c r="AD19" s="81">
        <v>0</v>
      </c>
      <c r="AE19" s="79">
        <v>0</v>
      </c>
      <c r="AF19" s="79" t="str">
        <f t="shared" si="0"/>
        <v>00</v>
      </c>
      <c r="AG19" s="82">
        <f>VLOOKUP(AF19,'Tableau coefficient '!$A$3:$B$1004,2,FALSE)</f>
        <v>0</v>
      </c>
      <c r="AH19" s="81">
        <v>0</v>
      </c>
      <c r="AI19" s="79">
        <v>0</v>
      </c>
      <c r="AJ19" s="79" t="str">
        <f t="shared" si="8"/>
        <v>00</v>
      </c>
      <c r="AK19" s="82">
        <f>VLOOKUP(AJ19,'Tableau coefficient '!$A$3:$B$1004,2,FALSE)</f>
        <v>0</v>
      </c>
      <c r="AL19" s="81">
        <v>0</v>
      </c>
      <c r="AM19" s="79">
        <v>0</v>
      </c>
      <c r="AN19" s="79" t="str">
        <f t="shared" si="38"/>
        <v>00</v>
      </c>
      <c r="AO19" s="82">
        <f>VLOOKUP(AN19,'Tableau coefficient '!$A$3:$B$1004,2,FALSE)</f>
        <v>0</v>
      </c>
      <c r="AP19" s="81" t="s">
        <v>1505</v>
      </c>
      <c r="AQ19" s="79">
        <v>22</v>
      </c>
      <c r="AR19" s="79" t="str">
        <f t="shared" si="10"/>
        <v>J22</v>
      </c>
      <c r="AS19" s="82">
        <f>VLOOKUP(AR19,'Tableau coefficient '!$A$3:$B$1004,2,FALSE)</f>
        <v>60.5</v>
      </c>
      <c r="AT19" s="81">
        <v>0</v>
      </c>
      <c r="AU19" s="79">
        <v>0</v>
      </c>
      <c r="AV19" s="79" t="str">
        <f t="shared" si="11"/>
        <v>00</v>
      </c>
      <c r="AW19" s="82">
        <f>VLOOKUP(AV19,'Tableau coefficient '!$A$3:$B$1004,2,FALSE)</f>
        <v>0</v>
      </c>
      <c r="AX19" s="81" t="s">
        <v>1505</v>
      </c>
      <c r="AY19" s="79">
        <v>31</v>
      </c>
      <c r="AZ19" s="79" t="str">
        <f t="shared" si="40"/>
        <v>J31</v>
      </c>
      <c r="BA19" s="82">
        <f>VLOOKUP(AZ19,'Tableau coefficient '!$A$3:$B$1004,2,FALSE)</f>
        <v>56</v>
      </c>
      <c r="BB19" s="83">
        <v>0</v>
      </c>
      <c r="BC19" s="84">
        <v>0</v>
      </c>
      <c r="BD19" s="84" t="str">
        <f t="shared" si="13"/>
        <v>00</v>
      </c>
      <c r="BE19" s="85">
        <f>(VLOOKUP(BD19,'Tableau coefficient '!$A$3:$B$1004,2,FALSE))*2</f>
        <v>0</v>
      </c>
      <c r="BF19" s="81">
        <v>0</v>
      </c>
      <c r="BG19" s="79">
        <v>0</v>
      </c>
      <c r="BH19" s="79" t="str">
        <f t="shared" si="14"/>
        <v>00</v>
      </c>
      <c r="BI19" s="82">
        <f>VLOOKUP(BH19,'Tableau coefficient '!$A$3:$B$1004,2,FALSE)</f>
        <v>0</v>
      </c>
      <c r="BJ19" s="81">
        <v>0</v>
      </c>
      <c r="BK19" s="79">
        <v>0</v>
      </c>
      <c r="BL19" s="79" t="str">
        <f t="shared" si="15"/>
        <v>00</v>
      </c>
      <c r="BM19" s="82">
        <f>VLOOKUP(BL19,'Tableau coefficient '!$A$3:$B$1004,2,FALSE)</f>
        <v>0</v>
      </c>
      <c r="BN19" s="86">
        <f t="shared" si="39"/>
        <v>603</v>
      </c>
      <c r="BO19" s="79">
        <f t="shared" si="1"/>
        <v>99</v>
      </c>
    </row>
    <row r="20" spans="1:67" ht="14" customHeight="1">
      <c r="A20" s="89" t="s">
        <v>1035</v>
      </c>
      <c r="B20" s="80" t="s">
        <v>1051</v>
      </c>
      <c r="C20" s="79" t="s">
        <v>5</v>
      </c>
      <c r="D20" s="99" t="s">
        <v>1630</v>
      </c>
      <c r="E20" s="80" t="s">
        <v>15</v>
      </c>
      <c r="F20" s="81">
        <v>0</v>
      </c>
      <c r="G20" s="79">
        <v>0</v>
      </c>
      <c r="H20" s="79" t="str">
        <f t="shared" si="17"/>
        <v>00</v>
      </c>
      <c r="I20" s="82">
        <f>VLOOKUP(H20,'Tableau coefficient '!$A$3:$B$1004,2,FALSE)</f>
        <v>0</v>
      </c>
      <c r="J20" s="81">
        <v>0</v>
      </c>
      <c r="K20" s="79">
        <v>0</v>
      </c>
      <c r="L20" s="79" t="str">
        <f t="shared" si="3"/>
        <v>00</v>
      </c>
      <c r="M20" s="82">
        <f>VLOOKUP(L20,'Tableau coefficient '!$A$3:$B$1004,2,FALSE)</f>
        <v>0</v>
      </c>
      <c r="N20" s="81">
        <v>0</v>
      </c>
      <c r="O20" s="79">
        <v>0</v>
      </c>
      <c r="P20" s="79" t="str">
        <f t="shared" si="18"/>
        <v>00</v>
      </c>
      <c r="Q20" s="82">
        <f>VLOOKUP(P20,'Tableau coefficient '!$A$3:$B$1004,2,FALSE)</f>
        <v>0</v>
      </c>
      <c r="R20" s="81" t="s">
        <v>1505</v>
      </c>
      <c r="S20" s="79">
        <v>9</v>
      </c>
      <c r="T20" s="79" t="str">
        <f t="shared" si="5"/>
        <v>J9</v>
      </c>
      <c r="U20" s="82">
        <f>VLOOKUP(T20,'Tableau coefficient '!$A$3:$B$1004,2,FALSE)</f>
        <v>75</v>
      </c>
      <c r="V20" s="83">
        <v>0</v>
      </c>
      <c r="W20" s="84">
        <v>0</v>
      </c>
      <c r="X20" s="84" t="str">
        <f t="shared" si="37"/>
        <v>00</v>
      </c>
      <c r="Y20" s="85">
        <f>(VLOOKUP(X20,'Tableau coefficient '!$A$3:$B$1004,2,FALSE))*2</f>
        <v>0</v>
      </c>
      <c r="Z20" s="83">
        <v>0</v>
      </c>
      <c r="AA20" s="84">
        <v>0</v>
      </c>
      <c r="AB20" s="84" t="str">
        <f t="shared" si="7"/>
        <v>00</v>
      </c>
      <c r="AC20" s="85">
        <f>(VLOOKUP(AB20,'Tableau coefficient '!$A$3:$B$1004,2,FALSE))*2</f>
        <v>0</v>
      </c>
      <c r="AD20" s="81">
        <v>0</v>
      </c>
      <c r="AE20" s="79">
        <v>0</v>
      </c>
      <c r="AF20" s="79" t="str">
        <f t="shared" si="0"/>
        <v>00</v>
      </c>
      <c r="AG20" s="82">
        <f>VLOOKUP(AF20,'Tableau coefficient '!$A$3:$B$1004,2,FALSE)</f>
        <v>0</v>
      </c>
      <c r="AH20" s="81">
        <v>0</v>
      </c>
      <c r="AI20" s="79">
        <v>0</v>
      </c>
      <c r="AJ20" s="79" t="str">
        <f t="shared" si="8"/>
        <v>00</v>
      </c>
      <c r="AK20" s="82">
        <f>VLOOKUP(AJ20,'Tableau coefficient '!$A$3:$B$1004,2,FALSE)</f>
        <v>0</v>
      </c>
      <c r="AL20" s="81">
        <v>0</v>
      </c>
      <c r="AM20" s="79">
        <v>0</v>
      </c>
      <c r="AN20" s="79" t="str">
        <f t="shared" si="38"/>
        <v>00</v>
      </c>
      <c r="AO20" s="82">
        <f>VLOOKUP(AN20,'Tableau coefficient '!$A$3:$B$1004,2,FALSE)</f>
        <v>0</v>
      </c>
      <c r="AP20" s="81">
        <v>0</v>
      </c>
      <c r="AQ20" s="79">
        <v>0</v>
      </c>
      <c r="AR20" s="79" t="str">
        <f t="shared" si="10"/>
        <v>00</v>
      </c>
      <c r="AS20" s="82">
        <f>VLOOKUP(AR20,'Tableau coefficient '!$A$3:$B$1004,2,FALSE)</f>
        <v>0</v>
      </c>
      <c r="AT20" s="81">
        <v>0</v>
      </c>
      <c r="AU20" s="79">
        <v>0</v>
      </c>
      <c r="AV20" s="79" t="str">
        <f t="shared" si="11"/>
        <v>00</v>
      </c>
      <c r="AW20" s="82">
        <f>VLOOKUP(AV20,'Tableau coefficient '!$A$3:$B$1004,2,FALSE)</f>
        <v>0</v>
      </c>
      <c r="AX20" s="81">
        <v>0</v>
      </c>
      <c r="AY20" s="79">
        <v>0</v>
      </c>
      <c r="AZ20" s="79" t="str">
        <f t="shared" si="40"/>
        <v>00</v>
      </c>
      <c r="BA20" s="82">
        <f>VLOOKUP(AZ20,'Tableau coefficient '!$A$3:$B$1004,2,FALSE)</f>
        <v>0</v>
      </c>
      <c r="BB20" s="83">
        <v>0</v>
      </c>
      <c r="BC20" s="84">
        <v>0</v>
      </c>
      <c r="BD20" s="84" t="str">
        <f t="shared" si="13"/>
        <v>00</v>
      </c>
      <c r="BE20" s="85">
        <f>(VLOOKUP(BD20,'Tableau coefficient '!$A$3:$B$1004,2,FALSE))*2</f>
        <v>0</v>
      </c>
      <c r="BF20" s="81">
        <v>0</v>
      </c>
      <c r="BG20" s="79">
        <v>0</v>
      </c>
      <c r="BH20" s="79" t="str">
        <f t="shared" si="14"/>
        <v>00</v>
      </c>
      <c r="BI20" s="82">
        <f>VLOOKUP(BH20,'Tableau coefficient '!$A$3:$B$1004,2,FALSE)</f>
        <v>0</v>
      </c>
      <c r="BJ20" s="81">
        <v>0</v>
      </c>
      <c r="BK20" s="79">
        <v>0</v>
      </c>
      <c r="BL20" s="79" t="str">
        <f t="shared" si="15"/>
        <v>00</v>
      </c>
      <c r="BM20" s="82">
        <f>VLOOKUP(BL20,'Tableau coefficient '!$A$3:$B$1004,2,FALSE)</f>
        <v>0</v>
      </c>
      <c r="BN20" s="86">
        <f t="shared" si="39"/>
        <v>75</v>
      </c>
      <c r="BO20" s="79">
        <f t="shared" si="1"/>
        <v>281</v>
      </c>
    </row>
    <row r="21" spans="1:67" ht="14" customHeight="1">
      <c r="A21" s="89" t="s">
        <v>1036</v>
      </c>
      <c r="B21" s="80" t="s">
        <v>1052</v>
      </c>
      <c r="C21" s="79" t="s">
        <v>5</v>
      </c>
      <c r="D21" s="99" t="s">
        <v>1630</v>
      </c>
      <c r="E21" s="80" t="s">
        <v>15</v>
      </c>
      <c r="F21" s="81">
        <v>0</v>
      </c>
      <c r="G21" s="79">
        <v>0</v>
      </c>
      <c r="H21" s="79" t="str">
        <f t="shared" si="17"/>
        <v>00</v>
      </c>
      <c r="I21" s="82">
        <f>VLOOKUP(H21,'Tableau coefficient '!$A$3:$B$1004,2,FALSE)</f>
        <v>0</v>
      </c>
      <c r="J21" s="81" t="s">
        <v>1505</v>
      </c>
      <c r="K21" s="79">
        <v>6</v>
      </c>
      <c r="L21" s="79" t="str">
        <f t="shared" si="3"/>
        <v>J6</v>
      </c>
      <c r="M21" s="82">
        <f>VLOOKUP(L21,'Tableau coefficient '!$A$3:$B$1004,2,FALSE)</f>
        <v>90</v>
      </c>
      <c r="N21" s="81">
        <v>0</v>
      </c>
      <c r="O21" s="79">
        <v>0</v>
      </c>
      <c r="P21" s="79" t="str">
        <f t="shared" si="18"/>
        <v>00</v>
      </c>
      <c r="Q21" s="82">
        <f>VLOOKUP(P21,'Tableau coefficient '!$A$3:$B$1004,2,FALSE)</f>
        <v>0</v>
      </c>
      <c r="R21" s="81" t="s">
        <v>1505</v>
      </c>
      <c r="S21" s="79">
        <v>10</v>
      </c>
      <c r="T21" s="79" t="str">
        <f t="shared" si="5"/>
        <v>J10</v>
      </c>
      <c r="U21" s="82">
        <f>VLOOKUP(T21,'Tableau coefficient '!$A$3:$B$1004,2,FALSE)</f>
        <v>72.5</v>
      </c>
      <c r="V21" s="83" t="s">
        <v>1505</v>
      </c>
      <c r="W21" s="84">
        <v>13</v>
      </c>
      <c r="X21" s="84" t="str">
        <f t="shared" si="37"/>
        <v>J13</v>
      </c>
      <c r="Y21" s="85">
        <f>(VLOOKUP(X21,'Tableau coefficient '!$A$3:$B$1004,2,FALSE))*2</f>
        <v>130</v>
      </c>
      <c r="Z21" s="83">
        <v>0</v>
      </c>
      <c r="AA21" s="84">
        <v>0</v>
      </c>
      <c r="AB21" s="84" t="str">
        <f t="shared" si="7"/>
        <v>00</v>
      </c>
      <c r="AC21" s="85">
        <f>(VLOOKUP(AB21,'Tableau coefficient '!$A$3:$B$1004,2,FALSE))*2</f>
        <v>0</v>
      </c>
      <c r="AD21" s="81">
        <v>0</v>
      </c>
      <c r="AE21" s="79">
        <v>0</v>
      </c>
      <c r="AF21" s="79" t="str">
        <f t="shared" si="0"/>
        <v>00</v>
      </c>
      <c r="AG21" s="82">
        <f>VLOOKUP(AF21,'Tableau coefficient '!$A$3:$B$1004,2,FALSE)</f>
        <v>0</v>
      </c>
      <c r="AH21" s="81">
        <v>0</v>
      </c>
      <c r="AI21" s="79">
        <v>0</v>
      </c>
      <c r="AJ21" s="79" t="str">
        <f t="shared" si="8"/>
        <v>00</v>
      </c>
      <c r="AK21" s="82">
        <f>VLOOKUP(AJ21,'Tableau coefficient '!$A$3:$B$1004,2,FALSE)</f>
        <v>0</v>
      </c>
      <c r="AL21" s="81">
        <v>0</v>
      </c>
      <c r="AM21" s="79">
        <v>0</v>
      </c>
      <c r="AN21" s="79" t="str">
        <f t="shared" si="38"/>
        <v>00</v>
      </c>
      <c r="AO21" s="82">
        <f>VLOOKUP(AN21,'Tableau coefficient '!$A$3:$B$1004,2,FALSE)</f>
        <v>0</v>
      </c>
      <c r="AP21" s="81">
        <v>0</v>
      </c>
      <c r="AQ21" s="79">
        <v>0</v>
      </c>
      <c r="AR21" s="79" t="str">
        <f t="shared" si="10"/>
        <v>00</v>
      </c>
      <c r="AS21" s="82">
        <f>VLOOKUP(AR21,'Tableau coefficient '!$A$3:$B$1004,2,FALSE)</f>
        <v>0</v>
      </c>
      <c r="AT21" s="81">
        <v>0</v>
      </c>
      <c r="AU21" s="79">
        <v>0</v>
      </c>
      <c r="AV21" s="79" t="str">
        <f t="shared" si="11"/>
        <v>00</v>
      </c>
      <c r="AW21" s="82">
        <f>VLOOKUP(AV21,'Tableau coefficient '!$A$3:$B$1004,2,FALSE)</f>
        <v>0</v>
      </c>
      <c r="AX21" s="81">
        <v>0</v>
      </c>
      <c r="AY21" s="79">
        <v>0</v>
      </c>
      <c r="AZ21" s="79" t="str">
        <f t="shared" si="40"/>
        <v>00</v>
      </c>
      <c r="BA21" s="82">
        <f>VLOOKUP(AZ21,'Tableau coefficient '!$A$3:$B$1004,2,FALSE)</f>
        <v>0</v>
      </c>
      <c r="BB21" s="83">
        <v>0</v>
      </c>
      <c r="BC21" s="84">
        <v>0</v>
      </c>
      <c r="BD21" s="84" t="str">
        <f t="shared" si="13"/>
        <v>00</v>
      </c>
      <c r="BE21" s="85">
        <f>(VLOOKUP(BD21,'Tableau coefficient '!$A$3:$B$1004,2,FALSE))*2</f>
        <v>0</v>
      </c>
      <c r="BF21" s="81">
        <v>0</v>
      </c>
      <c r="BG21" s="79">
        <v>0</v>
      </c>
      <c r="BH21" s="79" t="str">
        <f t="shared" si="14"/>
        <v>00</v>
      </c>
      <c r="BI21" s="82">
        <f>VLOOKUP(BH21,'Tableau coefficient '!$A$3:$B$1004,2,FALSE)</f>
        <v>0</v>
      </c>
      <c r="BJ21" s="81">
        <v>0</v>
      </c>
      <c r="BK21" s="79">
        <v>0</v>
      </c>
      <c r="BL21" s="79" t="str">
        <f t="shared" si="15"/>
        <v>00</v>
      </c>
      <c r="BM21" s="82">
        <f>VLOOKUP(BL21,'Tableau coefficient '!$A$3:$B$1004,2,FALSE)</f>
        <v>0</v>
      </c>
      <c r="BN21" s="86">
        <f t="shared" si="39"/>
        <v>292.5</v>
      </c>
      <c r="BO21" s="79">
        <f t="shared" si="1"/>
        <v>184</v>
      </c>
    </row>
    <row r="22" spans="1:67" ht="14" customHeight="1">
      <c r="A22" s="90" t="s">
        <v>1037</v>
      </c>
      <c r="B22" s="91" t="s">
        <v>1053</v>
      </c>
      <c r="C22" s="79" t="s">
        <v>5</v>
      </c>
      <c r="D22" s="99" t="s">
        <v>1631</v>
      </c>
      <c r="E22" s="80" t="s">
        <v>1067</v>
      </c>
      <c r="F22" s="81" t="s">
        <v>1505</v>
      </c>
      <c r="G22" s="79">
        <v>3</v>
      </c>
      <c r="H22" s="79" t="str">
        <f t="shared" si="17"/>
        <v>J3</v>
      </c>
      <c r="I22" s="82">
        <f>VLOOKUP(H22,'Tableau coefficient '!$A$3:$B$1004,2,FALSE)</f>
        <v>110</v>
      </c>
      <c r="J22" s="81" t="s">
        <v>1505</v>
      </c>
      <c r="K22" s="79">
        <v>3</v>
      </c>
      <c r="L22" s="79" t="str">
        <f t="shared" si="3"/>
        <v>J3</v>
      </c>
      <c r="M22" s="82">
        <f>VLOOKUP(L22,'Tableau coefficient '!$A$3:$B$1004,2,FALSE)</f>
        <v>110</v>
      </c>
      <c r="N22" s="81" t="s">
        <v>1505</v>
      </c>
      <c r="O22" s="79">
        <v>3</v>
      </c>
      <c r="P22" s="79" t="str">
        <f t="shared" si="18"/>
        <v>J3</v>
      </c>
      <c r="Q22" s="82">
        <f>VLOOKUP(P22,'Tableau coefficient '!$A$3:$B$1004,2,FALSE)</f>
        <v>110</v>
      </c>
      <c r="R22" s="81" t="s">
        <v>1505</v>
      </c>
      <c r="S22" s="79">
        <v>2</v>
      </c>
      <c r="T22" s="79" t="str">
        <f t="shared" si="5"/>
        <v>J2</v>
      </c>
      <c r="U22" s="82">
        <f>VLOOKUP(T22,'Tableau coefficient '!$A$3:$B$1004,2,FALSE)</f>
        <v>125</v>
      </c>
      <c r="V22" s="83">
        <v>0</v>
      </c>
      <c r="W22" s="84">
        <v>0</v>
      </c>
      <c r="X22" s="84" t="str">
        <f t="shared" si="37"/>
        <v>00</v>
      </c>
      <c r="Y22" s="85">
        <f>(VLOOKUP(X22,'Tableau coefficient '!$A$3:$B$1004,2,FALSE))*2</f>
        <v>0</v>
      </c>
      <c r="Z22" s="83" t="s">
        <v>1505</v>
      </c>
      <c r="AA22" s="84">
        <v>2</v>
      </c>
      <c r="AB22" s="84" t="str">
        <f t="shared" si="7"/>
        <v>J2</v>
      </c>
      <c r="AC22" s="85">
        <f>(VLOOKUP(AB22,'Tableau coefficient '!$A$3:$B$1004,2,FALSE))*2</f>
        <v>250</v>
      </c>
      <c r="AD22" s="81" t="s">
        <v>1505</v>
      </c>
      <c r="AE22" s="79">
        <v>2</v>
      </c>
      <c r="AF22" s="79" t="str">
        <f t="shared" si="0"/>
        <v>J2</v>
      </c>
      <c r="AG22" s="82">
        <f>VLOOKUP(AF22,'Tableau coefficient '!$A$3:$B$1004,2,FALSE)</f>
        <v>125</v>
      </c>
      <c r="AH22" s="81">
        <v>0</v>
      </c>
      <c r="AI22" s="79">
        <v>0</v>
      </c>
      <c r="AJ22" s="79" t="str">
        <f t="shared" si="8"/>
        <v>00</v>
      </c>
      <c r="AK22" s="82">
        <f>VLOOKUP(AJ22,'Tableau coefficient '!$A$3:$B$1004,2,FALSE)</f>
        <v>0</v>
      </c>
      <c r="AL22" s="81">
        <v>0</v>
      </c>
      <c r="AM22" s="79">
        <v>0</v>
      </c>
      <c r="AN22" s="79" t="str">
        <f t="shared" si="38"/>
        <v>00</v>
      </c>
      <c r="AO22" s="82">
        <f>VLOOKUP(AN22,'Tableau coefficient '!$A$3:$B$1004,2,FALSE)</f>
        <v>0</v>
      </c>
      <c r="AP22" s="81">
        <v>0</v>
      </c>
      <c r="AQ22" s="79">
        <v>0</v>
      </c>
      <c r="AR22" s="79" t="str">
        <f t="shared" si="10"/>
        <v>00</v>
      </c>
      <c r="AS22" s="82">
        <f>VLOOKUP(AR22,'Tableau coefficient '!$A$3:$B$1004,2,FALSE)</f>
        <v>0</v>
      </c>
      <c r="AT22" s="81">
        <v>0</v>
      </c>
      <c r="AU22" s="79">
        <v>0</v>
      </c>
      <c r="AV22" s="79" t="str">
        <f t="shared" si="11"/>
        <v>00</v>
      </c>
      <c r="AW22" s="82">
        <f>VLOOKUP(AV22,'Tableau coefficient '!$A$3:$B$1004,2,FALSE)</f>
        <v>0</v>
      </c>
      <c r="AX22" s="81">
        <v>0</v>
      </c>
      <c r="AY22" s="79">
        <v>0</v>
      </c>
      <c r="AZ22" s="79" t="str">
        <f t="shared" si="40"/>
        <v>00</v>
      </c>
      <c r="BA22" s="82">
        <f>VLOOKUP(AZ22,'Tableau coefficient '!$A$3:$B$1004,2,FALSE)</f>
        <v>0</v>
      </c>
      <c r="BB22" s="83" t="s">
        <v>1505</v>
      </c>
      <c r="BC22" s="84">
        <v>6</v>
      </c>
      <c r="BD22" s="84" t="str">
        <f t="shared" si="13"/>
        <v>J6</v>
      </c>
      <c r="BE22" s="85">
        <f>(VLOOKUP(BD22,'Tableau coefficient '!$A$3:$B$1004,2,FALSE))*2</f>
        <v>180</v>
      </c>
      <c r="BF22" s="81">
        <v>0</v>
      </c>
      <c r="BG22" s="79">
        <v>0</v>
      </c>
      <c r="BH22" s="79" t="str">
        <f t="shared" si="14"/>
        <v>00</v>
      </c>
      <c r="BI22" s="82">
        <f>VLOOKUP(BH22,'Tableau coefficient '!$A$3:$B$1004,2,FALSE)</f>
        <v>0</v>
      </c>
      <c r="BJ22" s="81">
        <v>0</v>
      </c>
      <c r="BK22" s="79">
        <v>0</v>
      </c>
      <c r="BL22" s="79" t="str">
        <f t="shared" si="15"/>
        <v>00</v>
      </c>
      <c r="BM22" s="82">
        <f>VLOOKUP(BL22,'Tableau coefficient '!$A$3:$B$1004,2,FALSE)</f>
        <v>0</v>
      </c>
      <c r="BN22" s="86">
        <f t="shared" si="39"/>
        <v>1010</v>
      </c>
      <c r="BO22" s="79">
        <f t="shared" si="1"/>
        <v>35</v>
      </c>
    </row>
    <row r="23" spans="1:67" ht="14" customHeight="1">
      <c r="A23" s="89" t="s">
        <v>1038</v>
      </c>
      <c r="B23" s="80" t="s">
        <v>1054</v>
      </c>
      <c r="C23" s="79" t="s">
        <v>5</v>
      </c>
      <c r="D23" s="99" t="s">
        <v>1630</v>
      </c>
      <c r="E23" s="80" t="s">
        <v>1066</v>
      </c>
      <c r="F23" s="81">
        <v>0</v>
      </c>
      <c r="G23" s="79">
        <v>0</v>
      </c>
      <c r="H23" s="79" t="str">
        <f t="shared" si="17"/>
        <v>00</v>
      </c>
      <c r="I23" s="82">
        <f>VLOOKUP(H23,'Tableau coefficient '!$A$3:$B$1004,2,FALSE)</f>
        <v>0</v>
      </c>
      <c r="J23" s="81">
        <v>0</v>
      </c>
      <c r="K23" s="79">
        <v>0</v>
      </c>
      <c r="L23" s="79" t="str">
        <f t="shared" si="3"/>
        <v>00</v>
      </c>
      <c r="M23" s="82">
        <f>VLOOKUP(L23,'Tableau coefficient '!$A$3:$B$1004,2,FALSE)</f>
        <v>0</v>
      </c>
      <c r="N23" s="81">
        <v>0</v>
      </c>
      <c r="O23" s="79">
        <v>0</v>
      </c>
      <c r="P23" s="79" t="str">
        <f t="shared" si="18"/>
        <v>00</v>
      </c>
      <c r="Q23" s="82">
        <f>VLOOKUP(P23,'Tableau coefficient '!$A$3:$B$1004,2,FALSE)</f>
        <v>0</v>
      </c>
      <c r="R23" s="81">
        <v>0</v>
      </c>
      <c r="S23" s="79">
        <v>0</v>
      </c>
      <c r="T23" s="79" t="str">
        <f t="shared" si="5"/>
        <v>00</v>
      </c>
      <c r="U23" s="82">
        <f>VLOOKUP(T23,'Tableau coefficient '!$A$3:$B$1004,2,FALSE)</f>
        <v>0</v>
      </c>
      <c r="V23" s="83">
        <v>0</v>
      </c>
      <c r="W23" s="84">
        <v>0</v>
      </c>
      <c r="X23" s="84" t="str">
        <f t="shared" si="37"/>
        <v>00</v>
      </c>
      <c r="Y23" s="85">
        <f>(VLOOKUP(X23,'Tableau coefficient '!$A$3:$B$1004,2,FALSE))*2</f>
        <v>0</v>
      </c>
      <c r="Z23" s="83">
        <v>0</v>
      </c>
      <c r="AA23" s="84">
        <v>0</v>
      </c>
      <c r="AB23" s="84" t="str">
        <f t="shared" si="7"/>
        <v>00</v>
      </c>
      <c r="AC23" s="85">
        <f>(VLOOKUP(AB23,'Tableau coefficient '!$A$3:$B$1004,2,FALSE))*2</f>
        <v>0</v>
      </c>
      <c r="AD23" s="81">
        <v>0</v>
      </c>
      <c r="AE23" s="79">
        <v>0</v>
      </c>
      <c r="AF23" s="79" t="str">
        <f t="shared" si="0"/>
        <v>00</v>
      </c>
      <c r="AG23" s="82">
        <f>VLOOKUP(AF23,'Tableau coefficient '!$A$3:$B$1004,2,FALSE)</f>
        <v>0</v>
      </c>
      <c r="AH23" s="81">
        <v>0</v>
      </c>
      <c r="AI23" s="79">
        <v>0</v>
      </c>
      <c r="AJ23" s="79" t="str">
        <f t="shared" si="8"/>
        <v>00</v>
      </c>
      <c r="AK23" s="82">
        <f>VLOOKUP(AJ23,'Tableau coefficient '!$A$3:$B$1004,2,FALSE)</f>
        <v>0</v>
      </c>
      <c r="AL23" s="81">
        <v>0</v>
      </c>
      <c r="AM23" s="79">
        <v>0</v>
      </c>
      <c r="AN23" s="79" t="str">
        <f t="shared" si="38"/>
        <v>00</v>
      </c>
      <c r="AO23" s="82">
        <f>VLOOKUP(AN23,'Tableau coefficient '!$A$3:$B$1004,2,FALSE)</f>
        <v>0</v>
      </c>
      <c r="AP23" s="81">
        <v>0</v>
      </c>
      <c r="AQ23" s="79">
        <v>0</v>
      </c>
      <c r="AR23" s="79" t="str">
        <f t="shared" si="10"/>
        <v>00</v>
      </c>
      <c r="AS23" s="82">
        <f>VLOOKUP(AR23,'Tableau coefficient '!$A$3:$B$1004,2,FALSE)</f>
        <v>0</v>
      </c>
      <c r="AT23" s="81">
        <v>0</v>
      </c>
      <c r="AU23" s="79">
        <v>0</v>
      </c>
      <c r="AV23" s="79" t="str">
        <f t="shared" si="11"/>
        <v>00</v>
      </c>
      <c r="AW23" s="82">
        <f>VLOOKUP(AV23,'Tableau coefficient '!$A$3:$B$1004,2,FALSE)</f>
        <v>0</v>
      </c>
      <c r="AX23" s="81">
        <v>0</v>
      </c>
      <c r="AY23" s="79">
        <v>0</v>
      </c>
      <c r="AZ23" s="79" t="str">
        <f t="shared" si="40"/>
        <v>00</v>
      </c>
      <c r="BA23" s="82">
        <f>VLOOKUP(AZ23,'Tableau coefficient '!$A$3:$B$1004,2,FALSE)</f>
        <v>0</v>
      </c>
      <c r="BB23" s="83">
        <v>0</v>
      </c>
      <c r="BC23" s="84">
        <v>0</v>
      </c>
      <c r="BD23" s="84" t="str">
        <f t="shared" si="13"/>
        <v>00</v>
      </c>
      <c r="BE23" s="85">
        <f>(VLOOKUP(BD23,'Tableau coefficient '!$A$3:$B$1004,2,FALSE))*2</f>
        <v>0</v>
      </c>
      <c r="BF23" s="81">
        <v>0</v>
      </c>
      <c r="BG23" s="79">
        <v>0</v>
      </c>
      <c r="BH23" s="79" t="str">
        <f t="shared" si="14"/>
        <v>00</v>
      </c>
      <c r="BI23" s="82">
        <f>VLOOKUP(BH23,'Tableau coefficient '!$A$3:$B$1004,2,FALSE)</f>
        <v>0</v>
      </c>
      <c r="BJ23" s="81">
        <v>0</v>
      </c>
      <c r="BK23" s="79">
        <v>0</v>
      </c>
      <c r="BL23" s="79" t="str">
        <f t="shared" si="15"/>
        <v>00</v>
      </c>
      <c r="BM23" s="82">
        <f>VLOOKUP(BL23,'Tableau coefficient '!$A$3:$B$1004,2,FALSE)</f>
        <v>0</v>
      </c>
      <c r="BN23" s="86">
        <f t="shared" si="39"/>
        <v>0</v>
      </c>
      <c r="BO23" s="79">
        <f t="shared" si="1"/>
        <v>303</v>
      </c>
    </row>
    <row r="24" spans="1:67" ht="14" customHeight="1">
      <c r="A24" s="89" t="s">
        <v>1039</v>
      </c>
      <c r="B24" s="80" t="s">
        <v>1055</v>
      </c>
      <c r="C24" s="79" t="s">
        <v>5</v>
      </c>
      <c r="D24" s="99" t="s">
        <v>1630</v>
      </c>
      <c r="E24" s="80" t="s">
        <v>15</v>
      </c>
      <c r="F24" s="81" t="s">
        <v>1505</v>
      </c>
      <c r="G24" s="79">
        <v>28</v>
      </c>
      <c r="H24" s="79" t="str">
        <f t="shared" si="17"/>
        <v>J28</v>
      </c>
      <c r="I24" s="82">
        <f>VLOOKUP(H24,'Tableau coefficient '!$A$3:$B$1004,2,FALSE)</f>
        <v>57.5</v>
      </c>
      <c r="J24" s="81" t="s">
        <v>1505</v>
      </c>
      <c r="K24" s="79">
        <v>25</v>
      </c>
      <c r="L24" s="79" t="str">
        <f t="shared" si="3"/>
        <v>J25</v>
      </c>
      <c r="M24" s="82">
        <f>VLOOKUP(L24,'Tableau coefficient '!$A$3:$B$1004,2,FALSE)</f>
        <v>59</v>
      </c>
      <c r="N24" s="81">
        <v>0</v>
      </c>
      <c r="O24" s="79">
        <v>0</v>
      </c>
      <c r="P24" s="79" t="str">
        <f t="shared" si="18"/>
        <v>00</v>
      </c>
      <c r="Q24" s="82">
        <f>VLOOKUP(P24,'Tableau coefficient '!$A$3:$B$1004,2,FALSE)</f>
        <v>0</v>
      </c>
      <c r="R24" s="81" t="s">
        <v>1505</v>
      </c>
      <c r="S24" s="79">
        <v>29</v>
      </c>
      <c r="T24" s="79" t="str">
        <f t="shared" si="5"/>
        <v>J29</v>
      </c>
      <c r="U24" s="82">
        <f>VLOOKUP(T24,'Tableau coefficient '!$A$3:$B$1004,2,FALSE)</f>
        <v>57</v>
      </c>
      <c r="V24" s="83">
        <v>0</v>
      </c>
      <c r="W24" s="84">
        <v>0</v>
      </c>
      <c r="X24" s="84" t="str">
        <f t="shared" si="37"/>
        <v>00</v>
      </c>
      <c r="Y24" s="85">
        <f>(VLOOKUP(X24,'Tableau coefficient '!$A$3:$B$1004,2,FALSE))*2</f>
        <v>0</v>
      </c>
      <c r="Z24" s="83">
        <v>0</v>
      </c>
      <c r="AA24" s="84">
        <v>0</v>
      </c>
      <c r="AB24" s="84" t="str">
        <f t="shared" si="7"/>
        <v>00</v>
      </c>
      <c r="AC24" s="85">
        <f>(VLOOKUP(AB24,'Tableau coefficient '!$A$3:$B$1004,2,FALSE))*2</f>
        <v>0</v>
      </c>
      <c r="AD24" s="81">
        <v>0</v>
      </c>
      <c r="AE24" s="79">
        <v>0</v>
      </c>
      <c r="AF24" s="79" t="str">
        <f t="shared" si="0"/>
        <v>00</v>
      </c>
      <c r="AG24" s="82">
        <f>VLOOKUP(AF24,'Tableau coefficient '!$A$3:$B$1004,2,FALSE)</f>
        <v>0</v>
      </c>
      <c r="AH24" s="81">
        <v>0</v>
      </c>
      <c r="AI24" s="79">
        <v>0</v>
      </c>
      <c r="AJ24" s="79" t="str">
        <f t="shared" si="8"/>
        <v>00</v>
      </c>
      <c r="AK24" s="82">
        <f>VLOOKUP(AJ24,'Tableau coefficient '!$A$3:$B$1004,2,FALSE)</f>
        <v>0</v>
      </c>
      <c r="AL24" s="81">
        <v>0</v>
      </c>
      <c r="AM24" s="79">
        <v>0</v>
      </c>
      <c r="AN24" s="79" t="str">
        <f t="shared" si="38"/>
        <v>00</v>
      </c>
      <c r="AO24" s="82">
        <f>VLOOKUP(AN24,'Tableau coefficient '!$A$3:$B$1004,2,FALSE)</f>
        <v>0</v>
      </c>
      <c r="AP24" s="81">
        <v>0</v>
      </c>
      <c r="AQ24" s="79">
        <v>0</v>
      </c>
      <c r="AR24" s="79" t="str">
        <f t="shared" si="10"/>
        <v>00</v>
      </c>
      <c r="AS24" s="82">
        <f>VLOOKUP(AR24,'Tableau coefficient '!$A$3:$B$1004,2,FALSE)</f>
        <v>0</v>
      </c>
      <c r="AT24" s="81">
        <v>0</v>
      </c>
      <c r="AU24" s="79">
        <v>0</v>
      </c>
      <c r="AV24" s="79" t="str">
        <f t="shared" si="11"/>
        <v>00</v>
      </c>
      <c r="AW24" s="82">
        <f>VLOOKUP(AV24,'Tableau coefficient '!$A$3:$B$1004,2,FALSE)</f>
        <v>0</v>
      </c>
      <c r="AX24" s="81">
        <v>0</v>
      </c>
      <c r="AY24" s="79">
        <v>0</v>
      </c>
      <c r="AZ24" s="79" t="str">
        <f t="shared" si="40"/>
        <v>00</v>
      </c>
      <c r="BA24" s="82">
        <f>VLOOKUP(AZ24,'Tableau coefficient '!$A$3:$B$1004,2,FALSE)</f>
        <v>0</v>
      </c>
      <c r="BB24" s="83">
        <v>0</v>
      </c>
      <c r="BC24" s="84">
        <v>0</v>
      </c>
      <c r="BD24" s="84" t="str">
        <f t="shared" si="13"/>
        <v>00</v>
      </c>
      <c r="BE24" s="85">
        <f>(VLOOKUP(BD24,'Tableau coefficient '!$A$3:$B$1004,2,FALSE))*2</f>
        <v>0</v>
      </c>
      <c r="BF24" s="81">
        <v>0</v>
      </c>
      <c r="BG24" s="79">
        <v>0</v>
      </c>
      <c r="BH24" s="79" t="str">
        <f t="shared" si="14"/>
        <v>00</v>
      </c>
      <c r="BI24" s="82">
        <f>VLOOKUP(BH24,'Tableau coefficient '!$A$3:$B$1004,2,FALSE)</f>
        <v>0</v>
      </c>
      <c r="BJ24" s="81">
        <v>0</v>
      </c>
      <c r="BK24" s="79">
        <v>0</v>
      </c>
      <c r="BL24" s="79" t="str">
        <f t="shared" si="15"/>
        <v>00</v>
      </c>
      <c r="BM24" s="82">
        <f>VLOOKUP(BL24,'Tableau coefficient '!$A$3:$B$1004,2,FALSE)</f>
        <v>0</v>
      </c>
      <c r="BN24" s="86">
        <f t="shared" si="39"/>
        <v>173.5</v>
      </c>
      <c r="BO24" s="79">
        <f t="shared" si="1"/>
        <v>246</v>
      </c>
    </row>
    <row r="25" spans="1:67" ht="14" customHeight="1">
      <c r="A25" s="89" t="s">
        <v>1040</v>
      </c>
      <c r="B25" s="80" t="s">
        <v>1056</v>
      </c>
      <c r="C25" s="79" t="s">
        <v>5</v>
      </c>
      <c r="D25" s="99" t="s">
        <v>1630</v>
      </c>
      <c r="E25" s="80" t="s">
        <v>1067</v>
      </c>
      <c r="F25" s="81" t="s">
        <v>1505</v>
      </c>
      <c r="G25" s="79">
        <v>27</v>
      </c>
      <c r="H25" s="79" t="str">
        <f t="shared" si="17"/>
        <v>J27</v>
      </c>
      <c r="I25" s="82">
        <f>VLOOKUP(H25,'Tableau coefficient '!$A$3:$B$1004,2,FALSE)</f>
        <v>58</v>
      </c>
      <c r="J25" s="81" t="s">
        <v>1505</v>
      </c>
      <c r="K25" s="79">
        <v>20</v>
      </c>
      <c r="L25" s="79" t="str">
        <f t="shared" si="3"/>
        <v>J20</v>
      </c>
      <c r="M25" s="82">
        <f>VLOOKUP(L25,'Tableau coefficient '!$A$3:$B$1004,2,FALSE)</f>
        <v>61.5</v>
      </c>
      <c r="N25" s="81" t="s">
        <v>1505</v>
      </c>
      <c r="O25" s="79">
        <v>14</v>
      </c>
      <c r="P25" s="79" t="str">
        <f t="shared" si="18"/>
        <v>J14</v>
      </c>
      <c r="Q25" s="82">
        <f>VLOOKUP(P25,'Tableau coefficient '!$A$3:$B$1004,2,FALSE)</f>
        <v>64.5</v>
      </c>
      <c r="R25" s="81" t="s">
        <v>1505</v>
      </c>
      <c r="S25" s="79">
        <v>31</v>
      </c>
      <c r="T25" s="79" t="str">
        <f t="shared" si="5"/>
        <v>J31</v>
      </c>
      <c r="U25" s="82">
        <f>VLOOKUP(T25,'Tableau coefficient '!$A$3:$B$1004,2,FALSE)</f>
        <v>56</v>
      </c>
      <c r="V25" s="83" t="s">
        <v>1505</v>
      </c>
      <c r="W25" s="84">
        <v>28</v>
      </c>
      <c r="X25" s="84" t="str">
        <f t="shared" si="37"/>
        <v>J28</v>
      </c>
      <c r="Y25" s="85">
        <f>(VLOOKUP(X25,'Tableau coefficient '!$A$3:$B$1004,2,FALSE))*2</f>
        <v>115</v>
      </c>
      <c r="Z25" s="83">
        <v>0</v>
      </c>
      <c r="AA25" s="84">
        <v>0</v>
      </c>
      <c r="AB25" s="84" t="str">
        <f t="shared" si="7"/>
        <v>00</v>
      </c>
      <c r="AC25" s="85">
        <f>(VLOOKUP(AB25,'Tableau coefficient '!$A$3:$B$1004,2,FALSE))*2</f>
        <v>0</v>
      </c>
      <c r="AD25" s="81">
        <v>0</v>
      </c>
      <c r="AE25" s="79">
        <v>0</v>
      </c>
      <c r="AF25" s="79" t="str">
        <f t="shared" si="0"/>
        <v>00</v>
      </c>
      <c r="AG25" s="82"/>
      <c r="AH25" s="81">
        <v>0</v>
      </c>
      <c r="AI25" s="79">
        <v>0</v>
      </c>
      <c r="AJ25" s="79" t="str">
        <f t="shared" si="8"/>
        <v>00</v>
      </c>
      <c r="AK25" s="82"/>
      <c r="AL25" s="81">
        <v>0</v>
      </c>
      <c r="AM25" s="79">
        <v>0</v>
      </c>
      <c r="AN25" s="79" t="str">
        <f t="shared" si="38"/>
        <v>00</v>
      </c>
      <c r="AO25" s="82">
        <f>VLOOKUP(AN25,'Tableau coefficient '!$A$3:$B$1004,2,FALSE)</f>
        <v>0</v>
      </c>
      <c r="AP25" s="81" t="s">
        <v>1505</v>
      </c>
      <c r="AQ25" s="79">
        <v>19</v>
      </c>
      <c r="AR25" s="79" t="str">
        <f t="shared" si="10"/>
        <v>J19</v>
      </c>
      <c r="AS25" s="82">
        <f>VLOOKUP(AR25,'Tableau coefficient '!$A$3:$B$1004,2,FALSE)</f>
        <v>62</v>
      </c>
      <c r="AT25" s="81">
        <v>0</v>
      </c>
      <c r="AU25" s="79">
        <v>0</v>
      </c>
      <c r="AV25" s="79" t="str">
        <f t="shared" si="11"/>
        <v>00</v>
      </c>
      <c r="AW25" s="82"/>
      <c r="AX25" s="81" t="s">
        <v>1505</v>
      </c>
      <c r="AY25" s="79">
        <v>29</v>
      </c>
      <c r="AZ25" s="79" t="str">
        <f t="shared" si="40"/>
        <v>J29</v>
      </c>
      <c r="BA25" s="82">
        <f>VLOOKUP(AZ25,'Tableau coefficient '!$A$3:$B$1004,2,FALSE)</f>
        <v>57</v>
      </c>
      <c r="BB25" s="83" t="s">
        <v>1505</v>
      </c>
      <c r="BC25" s="84">
        <v>26</v>
      </c>
      <c r="BD25" s="84" t="str">
        <f t="shared" si="13"/>
        <v>J26</v>
      </c>
      <c r="BE25" s="85">
        <f>(VLOOKUP(BD25,'Tableau coefficient '!$A$3:$B$1004,2,FALSE))*2</f>
        <v>117</v>
      </c>
      <c r="BF25" s="81">
        <v>0</v>
      </c>
      <c r="BG25" s="79">
        <v>0</v>
      </c>
      <c r="BH25" s="79" t="str">
        <f t="shared" si="14"/>
        <v>00</v>
      </c>
      <c r="BI25" s="82">
        <f>VLOOKUP(BH25,'Tableau coefficient '!$A$3:$B$1004,2,FALSE)</f>
        <v>0</v>
      </c>
      <c r="BJ25" s="81">
        <v>0</v>
      </c>
      <c r="BK25" s="79">
        <v>0</v>
      </c>
      <c r="BL25" s="79" t="str">
        <f t="shared" si="15"/>
        <v>00</v>
      </c>
      <c r="BM25" s="82"/>
      <c r="BN25" s="86">
        <f t="shared" si="39"/>
        <v>591</v>
      </c>
      <c r="BO25" s="79">
        <f t="shared" si="1"/>
        <v>104</v>
      </c>
    </row>
    <row r="26" spans="1:67" ht="14" customHeight="1">
      <c r="A26" s="89" t="s">
        <v>1041</v>
      </c>
      <c r="B26" s="80" t="s">
        <v>1057</v>
      </c>
      <c r="C26" s="79" t="s">
        <v>5</v>
      </c>
      <c r="D26" s="99" t="s">
        <v>1631</v>
      </c>
      <c r="E26" s="80" t="s">
        <v>15</v>
      </c>
      <c r="F26" s="81">
        <v>0</v>
      </c>
      <c r="G26" s="79">
        <v>0</v>
      </c>
      <c r="H26" s="79" t="str">
        <f t="shared" si="17"/>
        <v>00</v>
      </c>
      <c r="I26" s="82"/>
      <c r="J26" s="81">
        <v>0</v>
      </c>
      <c r="K26" s="79">
        <v>0</v>
      </c>
      <c r="L26" s="79" t="str">
        <f t="shared" si="3"/>
        <v>00</v>
      </c>
      <c r="M26" s="82"/>
      <c r="N26" s="81" t="s">
        <v>1505</v>
      </c>
      <c r="O26" s="79">
        <v>11</v>
      </c>
      <c r="P26" s="79" t="str">
        <f t="shared" si="18"/>
        <v>J11</v>
      </c>
      <c r="Q26" s="82">
        <f>VLOOKUP(P26,'Tableau coefficient '!$A$3:$B$1004,2,FALSE)</f>
        <v>70</v>
      </c>
      <c r="R26" s="81" t="s">
        <v>1505</v>
      </c>
      <c r="S26" s="79">
        <v>12</v>
      </c>
      <c r="T26" s="79" t="str">
        <f t="shared" si="5"/>
        <v>J12</v>
      </c>
      <c r="U26" s="82">
        <f>VLOOKUP(T26,'Tableau coefficient '!$A$3:$B$1004,2,FALSE)</f>
        <v>67.5</v>
      </c>
      <c r="V26" s="83" t="s">
        <v>1505</v>
      </c>
      <c r="W26" s="84">
        <v>7</v>
      </c>
      <c r="X26" s="84" t="str">
        <f t="shared" si="37"/>
        <v>J7</v>
      </c>
      <c r="Y26" s="85">
        <f>(VLOOKUP(X26,'Tableau coefficient '!$A$3:$B$1004,2,FALSE))*2</f>
        <v>170</v>
      </c>
      <c r="Z26" s="83" t="s">
        <v>1505</v>
      </c>
      <c r="AA26" s="84">
        <v>9</v>
      </c>
      <c r="AB26" s="84" t="str">
        <f t="shared" si="7"/>
        <v>J9</v>
      </c>
      <c r="AC26" s="85">
        <f>(VLOOKUP(AB26,'Tableau coefficient '!$A$3:$B$1004,2,FALSE))*2</f>
        <v>150</v>
      </c>
      <c r="AD26" s="81">
        <v>0</v>
      </c>
      <c r="AE26" s="79">
        <v>0</v>
      </c>
      <c r="AF26" s="79" t="str">
        <f t="shared" si="0"/>
        <v>00</v>
      </c>
      <c r="AG26" s="82"/>
      <c r="AH26" s="81">
        <v>0</v>
      </c>
      <c r="AI26" s="79">
        <v>0</v>
      </c>
      <c r="AJ26" s="79" t="str">
        <f t="shared" si="8"/>
        <v>00</v>
      </c>
      <c r="AK26" s="82"/>
      <c r="AL26" s="81">
        <v>0</v>
      </c>
      <c r="AM26" s="79">
        <v>0</v>
      </c>
      <c r="AN26" s="79" t="str">
        <f t="shared" si="38"/>
        <v>00</v>
      </c>
      <c r="AO26" s="82">
        <f>VLOOKUP(AN26,'Tableau coefficient '!$A$3:$B$1004,2,FALSE)</f>
        <v>0</v>
      </c>
      <c r="AP26" s="81">
        <v>0</v>
      </c>
      <c r="AQ26" s="79">
        <v>0</v>
      </c>
      <c r="AR26" s="79" t="str">
        <f t="shared" si="10"/>
        <v>00</v>
      </c>
      <c r="AS26" s="82">
        <f>VLOOKUP(AR26,'Tableau coefficient '!$A$3:$B$1004,2,FALSE)</f>
        <v>0</v>
      </c>
      <c r="AT26" s="81">
        <v>0</v>
      </c>
      <c r="AU26" s="79">
        <v>0</v>
      </c>
      <c r="AV26" s="79" t="str">
        <f t="shared" si="11"/>
        <v>00</v>
      </c>
      <c r="AW26" s="82"/>
      <c r="AX26" s="81">
        <v>0</v>
      </c>
      <c r="AY26" s="79">
        <v>0</v>
      </c>
      <c r="AZ26" s="79" t="str">
        <f t="shared" si="40"/>
        <v>00</v>
      </c>
      <c r="BA26" s="82">
        <f>VLOOKUP(AZ26,'Tableau coefficient '!$A$3:$B$1004,2,FALSE)</f>
        <v>0</v>
      </c>
      <c r="BB26" s="83">
        <v>0</v>
      </c>
      <c r="BC26" s="84">
        <v>0</v>
      </c>
      <c r="BD26" s="84" t="str">
        <f t="shared" si="13"/>
        <v>00</v>
      </c>
      <c r="BE26" s="85">
        <f>(VLOOKUP(BD26,'Tableau coefficient '!$A$3:$B$1004,2,FALSE))*2</f>
        <v>0</v>
      </c>
      <c r="BF26" s="81">
        <v>0</v>
      </c>
      <c r="BG26" s="79">
        <v>0</v>
      </c>
      <c r="BH26" s="79" t="str">
        <f t="shared" si="14"/>
        <v>00</v>
      </c>
      <c r="BI26" s="82">
        <f>VLOOKUP(BH26,'Tableau coefficient '!$A$3:$B$1004,2,FALSE)</f>
        <v>0</v>
      </c>
      <c r="BJ26" s="81">
        <v>0</v>
      </c>
      <c r="BK26" s="79">
        <v>0</v>
      </c>
      <c r="BL26" s="79" t="str">
        <f t="shared" si="15"/>
        <v>00</v>
      </c>
      <c r="BM26" s="82"/>
      <c r="BN26" s="86">
        <f t="shared" si="39"/>
        <v>457.5</v>
      </c>
      <c r="BO26" s="79">
        <f t="shared" si="1"/>
        <v>133</v>
      </c>
    </row>
    <row r="27" spans="1:67" ht="14" customHeight="1">
      <c r="A27" s="87" t="s">
        <v>1042</v>
      </c>
      <c r="B27" s="88" t="s">
        <v>1058</v>
      </c>
      <c r="C27" s="79" t="s">
        <v>5</v>
      </c>
      <c r="D27" s="99" t="s">
        <v>1631</v>
      </c>
      <c r="E27" s="80" t="s">
        <v>1067</v>
      </c>
      <c r="F27" s="81" t="s">
        <v>1505</v>
      </c>
      <c r="G27" s="79">
        <v>2</v>
      </c>
      <c r="H27" s="79" t="str">
        <f t="shared" si="17"/>
        <v>J2</v>
      </c>
      <c r="I27" s="82">
        <f>VLOOKUP(H27,'Tableau coefficient '!$A$3:$B$1004,2,FALSE)</f>
        <v>125</v>
      </c>
      <c r="J27" s="81" t="s">
        <v>1505</v>
      </c>
      <c r="K27" s="79">
        <v>2</v>
      </c>
      <c r="L27" s="79" t="str">
        <f t="shared" si="3"/>
        <v>J2</v>
      </c>
      <c r="M27" s="82">
        <f>VLOOKUP(L27,'Tableau coefficient '!$A$3:$B$1004,2,FALSE)</f>
        <v>125</v>
      </c>
      <c r="N27" s="81" t="s">
        <v>1505</v>
      </c>
      <c r="O27" s="79">
        <v>2</v>
      </c>
      <c r="P27" s="79" t="str">
        <f t="shared" si="18"/>
        <v>J2</v>
      </c>
      <c r="Q27" s="82">
        <f>VLOOKUP(P27,'Tableau coefficient '!$A$3:$B$1004,2,FALSE)</f>
        <v>125</v>
      </c>
      <c r="R27" s="81" t="s">
        <v>1505</v>
      </c>
      <c r="S27" s="79">
        <v>3</v>
      </c>
      <c r="T27" s="79" t="str">
        <f t="shared" si="5"/>
        <v>J3</v>
      </c>
      <c r="U27" s="82">
        <f>VLOOKUP(T27,'Tableau coefficient '!$A$3:$B$1004,2,FALSE)</f>
        <v>110</v>
      </c>
      <c r="V27" s="83" t="s">
        <v>1505</v>
      </c>
      <c r="W27" s="84">
        <v>2</v>
      </c>
      <c r="X27" s="84" t="str">
        <f t="shared" si="37"/>
        <v>J2</v>
      </c>
      <c r="Y27" s="85">
        <f>(VLOOKUP(X27,'Tableau coefficient '!$A$3:$B$1004,2,FALSE))*2</f>
        <v>250</v>
      </c>
      <c r="Z27" s="83" t="s">
        <v>1505</v>
      </c>
      <c r="AA27" s="84">
        <v>3</v>
      </c>
      <c r="AB27" s="84" t="str">
        <f t="shared" si="7"/>
        <v>J3</v>
      </c>
      <c r="AC27" s="85">
        <f>(VLOOKUP(AB27,'Tableau coefficient '!$A$3:$B$1004,2,FALSE))*2</f>
        <v>220</v>
      </c>
      <c r="AD27" s="81" t="s">
        <v>1505</v>
      </c>
      <c r="AE27" s="79">
        <v>3</v>
      </c>
      <c r="AF27" s="79" t="str">
        <f t="shared" si="0"/>
        <v>J3</v>
      </c>
      <c r="AG27" s="82">
        <f>VLOOKUP(AF27,'Tableau coefficient '!$A$3:$B$1004,2,FALSE)</f>
        <v>110</v>
      </c>
      <c r="AH27" s="81">
        <v>0</v>
      </c>
      <c r="AI27" s="79">
        <v>0</v>
      </c>
      <c r="AJ27" s="79" t="str">
        <f t="shared" si="8"/>
        <v>00</v>
      </c>
      <c r="AK27" s="82">
        <f>VLOOKUP(AJ27,'Tableau coefficient '!$A$3:$B$1004,2,FALSE)</f>
        <v>0</v>
      </c>
      <c r="AL27" s="81">
        <v>0</v>
      </c>
      <c r="AM27" s="79">
        <v>0</v>
      </c>
      <c r="AN27" s="79" t="str">
        <f t="shared" si="38"/>
        <v>00</v>
      </c>
      <c r="AO27" s="82">
        <f>VLOOKUP(AN27,'Tableau coefficient '!$A$3:$B$1004,2,FALSE)</f>
        <v>0</v>
      </c>
      <c r="AP27" s="81">
        <v>0</v>
      </c>
      <c r="AQ27" s="79">
        <v>0</v>
      </c>
      <c r="AR27" s="79" t="str">
        <f t="shared" si="10"/>
        <v>00</v>
      </c>
      <c r="AS27" s="82">
        <f>VLOOKUP(AR27,'Tableau coefficient '!$A$3:$B$1004,2,FALSE)</f>
        <v>0</v>
      </c>
      <c r="AT27" s="81">
        <v>0</v>
      </c>
      <c r="AU27" s="79">
        <v>0</v>
      </c>
      <c r="AV27" s="79" t="str">
        <f t="shared" si="11"/>
        <v>00</v>
      </c>
      <c r="AW27" s="82">
        <f>VLOOKUP(AV27,'Tableau coefficient '!$A$3:$B$1004,2,FALSE)</f>
        <v>0</v>
      </c>
      <c r="AX27" s="81">
        <v>0</v>
      </c>
      <c r="AY27" s="79">
        <v>0</v>
      </c>
      <c r="AZ27" s="79" t="str">
        <f t="shared" si="40"/>
        <v>00</v>
      </c>
      <c r="BA27" s="82">
        <f>VLOOKUP(AZ27,'Tableau coefficient '!$A$3:$B$1004,2,FALSE)</f>
        <v>0</v>
      </c>
      <c r="BB27" s="83" t="s">
        <v>1505</v>
      </c>
      <c r="BC27" s="84">
        <v>2</v>
      </c>
      <c r="BD27" s="84" t="str">
        <f t="shared" si="13"/>
        <v>J2</v>
      </c>
      <c r="BE27" s="85">
        <f>(VLOOKUP(BD27,'Tableau coefficient '!$A$3:$B$1004,2,FALSE))*2</f>
        <v>250</v>
      </c>
      <c r="BF27" s="81">
        <v>0</v>
      </c>
      <c r="BG27" s="79">
        <v>0</v>
      </c>
      <c r="BH27" s="79" t="str">
        <f t="shared" si="14"/>
        <v>00</v>
      </c>
      <c r="BI27" s="82">
        <f>VLOOKUP(BH27,'Tableau coefficient '!$A$3:$B$1004,2,FALSE)</f>
        <v>0</v>
      </c>
      <c r="BJ27" s="81">
        <v>0</v>
      </c>
      <c r="BK27" s="79">
        <v>0</v>
      </c>
      <c r="BL27" s="79" t="str">
        <f t="shared" si="15"/>
        <v>00</v>
      </c>
      <c r="BM27" s="82">
        <f>VLOOKUP(BL27,'Tableau coefficient '!$A$3:$B$1004,2,FALSE)</f>
        <v>0</v>
      </c>
      <c r="BN27" s="86">
        <f t="shared" si="39"/>
        <v>1315</v>
      </c>
      <c r="BO27" s="79">
        <f t="shared" si="1"/>
        <v>15</v>
      </c>
    </row>
    <row r="28" spans="1:67" ht="14" customHeight="1">
      <c r="A28" s="89" t="s">
        <v>1043</v>
      </c>
      <c r="B28" s="80" t="s">
        <v>1059</v>
      </c>
      <c r="C28" s="79" t="s">
        <v>5</v>
      </c>
      <c r="D28" s="99" t="s">
        <v>1630</v>
      </c>
      <c r="E28" s="80" t="s">
        <v>15</v>
      </c>
      <c r="F28" s="81">
        <v>0</v>
      </c>
      <c r="G28" s="79">
        <v>0</v>
      </c>
      <c r="H28" s="79" t="str">
        <f t="shared" si="17"/>
        <v>00</v>
      </c>
      <c r="I28" s="82">
        <f>VLOOKUP(H28,'Tableau coefficient '!$A$3:$B$1004,2,FALSE)</f>
        <v>0</v>
      </c>
      <c r="J28" s="81" t="s">
        <v>1505</v>
      </c>
      <c r="K28" s="79">
        <v>8</v>
      </c>
      <c r="L28" s="79" t="str">
        <f t="shared" si="3"/>
        <v>J8</v>
      </c>
      <c r="M28" s="82">
        <f>VLOOKUP(L28,'Tableau coefficient '!$A$3:$B$1004,2,FALSE)</f>
        <v>80</v>
      </c>
      <c r="N28" s="81" t="s">
        <v>1505</v>
      </c>
      <c r="O28" s="79">
        <v>6</v>
      </c>
      <c r="P28" s="79" t="str">
        <f t="shared" si="18"/>
        <v>J6</v>
      </c>
      <c r="Q28" s="82">
        <f>VLOOKUP(P28,'Tableau coefficient '!$A$3:$B$1004,2,FALSE)</f>
        <v>90</v>
      </c>
      <c r="R28" s="81">
        <v>0</v>
      </c>
      <c r="S28" s="79">
        <v>0</v>
      </c>
      <c r="T28" s="79" t="str">
        <f t="shared" si="5"/>
        <v>00</v>
      </c>
      <c r="U28" s="82">
        <f>VLOOKUP(T28,'Tableau coefficient '!$A$3:$B$1004,2,FALSE)</f>
        <v>0</v>
      </c>
      <c r="V28" s="83" t="s">
        <v>1505</v>
      </c>
      <c r="W28" s="84">
        <v>12</v>
      </c>
      <c r="X28" s="84" t="str">
        <f t="shared" si="37"/>
        <v>J12</v>
      </c>
      <c r="Y28" s="85">
        <f>(VLOOKUP(X28,'Tableau coefficient '!$A$3:$B$1004,2,FALSE))*2</f>
        <v>135</v>
      </c>
      <c r="Z28" s="83">
        <v>0</v>
      </c>
      <c r="AA28" s="84">
        <v>0</v>
      </c>
      <c r="AB28" s="84" t="str">
        <f t="shared" si="7"/>
        <v>00</v>
      </c>
      <c r="AC28" s="85">
        <f>(VLOOKUP(AB28,'Tableau coefficient '!$A$3:$B$1004,2,FALSE))*2</f>
        <v>0</v>
      </c>
      <c r="AD28" s="81">
        <v>0</v>
      </c>
      <c r="AE28" s="79">
        <v>0</v>
      </c>
      <c r="AF28" s="79" t="str">
        <f t="shared" si="0"/>
        <v>00</v>
      </c>
      <c r="AG28" s="82">
        <f>VLOOKUP(AF28,'Tableau coefficient '!$A$3:$B$1004,2,FALSE)</f>
        <v>0</v>
      </c>
      <c r="AH28" s="81">
        <v>0</v>
      </c>
      <c r="AI28" s="79">
        <v>0</v>
      </c>
      <c r="AJ28" s="79" t="str">
        <f t="shared" si="8"/>
        <v>00</v>
      </c>
      <c r="AK28" s="82">
        <f>VLOOKUP(AJ28,'Tableau coefficient '!$A$3:$B$1004,2,FALSE)</f>
        <v>0</v>
      </c>
      <c r="AL28" s="81">
        <v>0</v>
      </c>
      <c r="AM28" s="79">
        <v>0</v>
      </c>
      <c r="AN28" s="79" t="str">
        <f t="shared" si="38"/>
        <v>00</v>
      </c>
      <c r="AO28" s="82">
        <f>VLOOKUP(AN28,'Tableau coefficient '!$A$3:$B$1004,2,FALSE)</f>
        <v>0</v>
      </c>
      <c r="AP28" s="81">
        <v>0</v>
      </c>
      <c r="AQ28" s="79">
        <v>0</v>
      </c>
      <c r="AR28" s="79" t="str">
        <f t="shared" si="10"/>
        <v>00</v>
      </c>
      <c r="AS28" s="82">
        <f>VLOOKUP(AR28,'Tableau coefficient '!$A$3:$B$1004,2,FALSE)</f>
        <v>0</v>
      </c>
      <c r="AT28" s="81">
        <v>0</v>
      </c>
      <c r="AU28" s="79">
        <v>0</v>
      </c>
      <c r="AV28" s="79" t="str">
        <f t="shared" si="11"/>
        <v>00</v>
      </c>
      <c r="AW28" s="82">
        <f>VLOOKUP(AV28,'Tableau coefficient '!$A$3:$B$1004,2,FALSE)</f>
        <v>0</v>
      </c>
      <c r="AX28" s="81">
        <v>0</v>
      </c>
      <c r="AY28" s="79">
        <v>0</v>
      </c>
      <c r="AZ28" s="79" t="str">
        <f t="shared" si="40"/>
        <v>00</v>
      </c>
      <c r="BA28" s="82">
        <f>VLOOKUP(AZ28,'Tableau coefficient '!$A$3:$B$1004,2,FALSE)</f>
        <v>0</v>
      </c>
      <c r="BB28" s="83">
        <v>0</v>
      </c>
      <c r="BC28" s="84">
        <v>0</v>
      </c>
      <c r="BD28" s="84" t="str">
        <f t="shared" si="13"/>
        <v>00</v>
      </c>
      <c r="BE28" s="85">
        <f>(VLOOKUP(BD28,'Tableau coefficient '!$A$3:$B$1004,2,FALSE))*2</f>
        <v>0</v>
      </c>
      <c r="BF28" s="81">
        <v>0</v>
      </c>
      <c r="BG28" s="79">
        <v>0</v>
      </c>
      <c r="BH28" s="79" t="str">
        <f t="shared" si="14"/>
        <v>00</v>
      </c>
      <c r="BI28" s="82">
        <f>VLOOKUP(BH28,'Tableau coefficient '!$A$3:$B$1004,2,FALSE)</f>
        <v>0</v>
      </c>
      <c r="BJ28" s="81">
        <v>0</v>
      </c>
      <c r="BK28" s="79">
        <v>0</v>
      </c>
      <c r="BL28" s="79" t="str">
        <f t="shared" si="15"/>
        <v>00</v>
      </c>
      <c r="BM28" s="82">
        <f>VLOOKUP(BL28,'Tableau coefficient '!$A$3:$B$1004,2,FALSE)</f>
        <v>0</v>
      </c>
      <c r="BN28" s="86">
        <f t="shared" si="39"/>
        <v>305</v>
      </c>
      <c r="BO28" s="79">
        <f t="shared" si="1"/>
        <v>180</v>
      </c>
    </row>
    <row r="29" spans="1:67" ht="14" customHeight="1">
      <c r="A29" s="89" t="s">
        <v>1044</v>
      </c>
      <c r="B29" s="80" t="s">
        <v>1060</v>
      </c>
      <c r="C29" s="79" t="s">
        <v>5</v>
      </c>
      <c r="D29" s="99" t="s">
        <v>1630</v>
      </c>
      <c r="E29" s="80" t="s">
        <v>15</v>
      </c>
      <c r="F29" s="81">
        <v>0</v>
      </c>
      <c r="G29" s="79">
        <v>0</v>
      </c>
      <c r="H29" s="79" t="str">
        <f t="shared" si="17"/>
        <v>00</v>
      </c>
      <c r="I29" s="82">
        <f>VLOOKUP(H29,'Tableau coefficient '!$A$3:$B$1004,2,FALSE)</f>
        <v>0</v>
      </c>
      <c r="J29" s="81">
        <v>0</v>
      </c>
      <c r="K29" s="79">
        <v>0</v>
      </c>
      <c r="L29" s="79" t="str">
        <f t="shared" si="3"/>
        <v>00</v>
      </c>
      <c r="M29" s="82">
        <f>VLOOKUP(L29,'Tableau coefficient '!$A$3:$B$1004,2,FALSE)</f>
        <v>0</v>
      </c>
      <c r="N29" s="81">
        <v>0</v>
      </c>
      <c r="O29" s="79">
        <v>0</v>
      </c>
      <c r="P29" s="79" t="str">
        <f>(N29&amp;O29)</f>
        <v>00</v>
      </c>
      <c r="Q29" s="82">
        <f>VLOOKUP(P29,'Tableau coefficient '!$A$3:$B$1004,2,FALSE)</f>
        <v>0</v>
      </c>
      <c r="R29" s="81">
        <v>0</v>
      </c>
      <c r="S29" s="79">
        <v>0</v>
      </c>
      <c r="T29" s="79" t="str">
        <f t="shared" si="5"/>
        <v>00</v>
      </c>
      <c r="U29" s="82">
        <f>VLOOKUP(T29,'Tableau coefficient '!$A$3:$B$1004,2,FALSE)</f>
        <v>0</v>
      </c>
      <c r="V29" s="83">
        <v>0</v>
      </c>
      <c r="W29" s="84">
        <v>0</v>
      </c>
      <c r="X29" s="84" t="str">
        <f>(V29&amp;W29)</f>
        <v>00</v>
      </c>
      <c r="Y29" s="85">
        <f>(VLOOKUP(X29,'Tableau coefficient '!$A$3:$B$1004,2,FALSE))*2</f>
        <v>0</v>
      </c>
      <c r="Z29" s="83">
        <v>0</v>
      </c>
      <c r="AA29" s="84">
        <v>0</v>
      </c>
      <c r="AB29" s="84" t="str">
        <f t="shared" si="7"/>
        <v>00</v>
      </c>
      <c r="AC29" s="85">
        <f>(VLOOKUP(AB29,'Tableau coefficient '!$A$3:$B$1004,2,FALSE))*2</f>
        <v>0</v>
      </c>
      <c r="AD29" s="81">
        <v>0</v>
      </c>
      <c r="AE29" s="79">
        <v>0</v>
      </c>
      <c r="AF29" s="79" t="str">
        <f t="shared" si="0"/>
        <v>00</v>
      </c>
      <c r="AG29" s="82">
        <f>VLOOKUP(AF29,'Tableau coefficient '!$A$3:$B$1004,2,FALSE)</f>
        <v>0</v>
      </c>
      <c r="AH29" s="81">
        <v>0</v>
      </c>
      <c r="AI29" s="79">
        <v>0</v>
      </c>
      <c r="AJ29" s="79" t="str">
        <f t="shared" si="8"/>
        <v>00</v>
      </c>
      <c r="AK29" s="82">
        <f>VLOOKUP(AJ29,'Tableau coefficient '!$A$3:$B$1004,2,FALSE)</f>
        <v>0</v>
      </c>
      <c r="AL29" s="81">
        <v>0</v>
      </c>
      <c r="AM29" s="79">
        <v>0</v>
      </c>
      <c r="AN29" s="79" t="str">
        <f>(AL29&amp;AM29)</f>
        <v>00</v>
      </c>
      <c r="AO29" s="82">
        <f>VLOOKUP(AN29,'Tableau coefficient '!$A$3:$B$1004,2,FALSE)</f>
        <v>0</v>
      </c>
      <c r="AP29" s="81">
        <v>0</v>
      </c>
      <c r="AQ29" s="79">
        <v>0</v>
      </c>
      <c r="AR29" s="79" t="str">
        <f t="shared" si="10"/>
        <v>00</v>
      </c>
      <c r="AS29" s="82">
        <f>VLOOKUP(AR29,'Tableau coefficient '!$A$3:$B$1004,2,FALSE)</f>
        <v>0</v>
      </c>
      <c r="AT29" s="81">
        <v>0</v>
      </c>
      <c r="AU29" s="79">
        <v>0</v>
      </c>
      <c r="AV29" s="79" t="str">
        <f t="shared" si="11"/>
        <v>00</v>
      </c>
      <c r="AW29" s="82">
        <f>VLOOKUP(AV29,'Tableau coefficient '!$A$3:$B$1004,2,FALSE)</f>
        <v>0</v>
      </c>
      <c r="AX29" s="81">
        <v>0</v>
      </c>
      <c r="AY29" s="79">
        <v>0</v>
      </c>
      <c r="AZ29" s="79" t="str">
        <f>(AX29&amp;AY29)</f>
        <v>00</v>
      </c>
      <c r="BA29" s="82">
        <f>VLOOKUP(AZ29,'Tableau coefficient '!$A$3:$B$1004,2,FALSE)</f>
        <v>0</v>
      </c>
      <c r="BB29" s="83">
        <v>0</v>
      </c>
      <c r="BC29" s="84">
        <v>0</v>
      </c>
      <c r="BD29" s="84" t="str">
        <f t="shared" si="13"/>
        <v>00</v>
      </c>
      <c r="BE29" s="85">
        <f>(VLOOKUP(BD29,'Tableau coefficient '!$A$3:$B$1004,2,FALSE))*2</f>
        <v>0</v>
      </c>
      <c r="BF29" s="95">
        <v>0</v>
      </c>
      <c r="BG29" s="93">
        <v>0</v>
      </c>
      <c r="BH29" s="93" t="str">
        <f>(BF29&amp;BG29)</f>
        <v>00</v>
      </c>
      <c r="BI29" s="96">
        <f>VLOOKUP(BH29,'Tableau coefficient '!$A$3:$B$1004,2,FALSE)</f>
        <v>0</v>
      </c>
      <c r="BJ29" s="95">
        <v>0</v>
      </c>
      <c r="BK29" s="93">
        <v>0</v>
      </c>
      <c r="BL29" s="93" t="str">
        <f t="shared" si="15"/>
        <v>00</v>
      </c>
      <c r="BM29" s="96">
        <f>VLOOKUP(BL29,'Tableau coefficient '!$A$3:$B$1004,2,FALSE)</f>
        <v>0</v>
      </c>
      <c r="BN29" s="86">
        <f t="shared" si="39"/>
        <v>0</v>
      </c>
      <c r="BO29" s="79">
        <f t="shared" si="1"/>
        <v>303</v>
      </c>
    </row>
    <row r="30" spans="1:67" ht="14" customHeight="1">
      <c r="A30" s="89" t="s">
        <v>1045</v>
      </c>
      <c r="B30" s="80" t="s">
        <v>1061</v>
      </c>
      <c r="C30" s="79" t="s">
        <v>5</v>
      </c>
      <c r="D30" s="99" t="s">
        <v>1631</v>
      </c>
      <c r="E30" s="80" t="s">
        <v>1067</v>
      </c>
      <c r="F30" s="81" t="s">
        <v>1505</v>
      </c>
      <c r="G30" s="79">
        <v>4</v>
      </c>
      <c r="H30" s="79" t="str">
        <f t="shared" si="17"/>
        <v>J4</v>
      </c>
      <c r="I30" s="82">
        <f>VLOOKUP(H30,'Tableau coefficient '!$A$3:$B$1004,2,FALSE)</f>
        <v>100</v>
      </c>
      <c r="J30" s="81" t="s">
        <v>1505</v>
      </c>
      <c r="K30" s="79">
        <v>8</v>
      </c>
      <c r="L30" s="79" t="str">
        <f t="shared" si="3"/>
        <v>J8</v>
      </c>
      <c r="M30" s="82">
        <f>VLOOKUP(L30,'Tableau coefficient '!$A$3:$B$1004,2,FALSE)</f>
        <v>80</v>
      </c>
      <c r="N30" s="81">
        <v>0</v>
      </c>
      <c r="O30" s="79">
        <v>0</v>
      </c>
      <c r="P30" s="79" t="str">
        <f>(N30&amp;O30)</f>
        <v>00</v>
      </c>
      <c r="Q30" s="82">
        <f>VLOOKUP(P30,'Tableau coefficient '!$A$3:$B$1004,2,FALSE)</f>
        <v>0</v>
      </c>
      <c r="R30" s="81" t="s">
        <v>1505</v>
      </c>
      <c r="S30" s="79">
        <v>5</v>
      </c>
      <c r="T30" s="79" t="str">
        <f t="shared" si="5"/>
        <v>J5</v>
      </c>
      <c r="U30" s="82">
        <f>VLOOKUP(T30,'Tableau coefficient '!$A$3:$B$1004,2,FALSE)</f>
        <v>95</v>
      </c>
      <c r="V30" s="83" t="s">
        <v>1505</v>
      </c>
      <c r="W30" s="84">
        <v>5</v>
      </c>
      <c r="X30" s="84" t="str">
        <f>(V30&amp;W30)</f>
        <v>J5</v>
      </c>
      <c r="Y30" s="85">
        <f>(VLOOKUP(X30,'Tableau coefficient '!$A$3:$B$1004,2,FALSE))*2</f>
        <v>190</v>
      </c>
      <c r="Z30" s="83">
        <v>0</v>
      </c>
      <c r="AA30" s="84">
        <v>0</v>
      </c>
      <c r="AB30" s="84" t="str">
        <f t="shared" si="7"/>
        <v>00</v>
      </c>
      <c r="AC30" s="85">
        <f>(VLOOKUP(AB30,'Tableau coefficient '!$A$3:$B$1004,2,FALSE))*2</f>
        <v>0</v>
      </c>
      <c r="AD30" s="81" t="s">
        <v>1505</v>
      </c>
      <c r="AE30" s="79">
        <v>6</v>
      </c>
      <c r="AF30" s="79" t="str">
        <f t="shared" si="0"/>
        <v>J6</v>
      </c>
      <c r="AG30" s="82">
        <f>VLOOKUP(AF30,'Tableau coefficient '!$A$3:$B$1004,2,FALSE)</f>
        <v>90</v>
      </c>
      <c r="AH30" s="81">
        <v>0</v>
      </c>
      <c r="AI30" s="79">
        <v>0</v>
      </c>
      <c r="AJ30" s="79" t="str">
        <f t="shared" si="8"/>
        <v>00</v>
      </c>
      <c r="AK30" s="82">
        <f>VLOOKUP(AJ30,'Tableau coefficient '!$A$3:$B$1004,2,FALSE)</f>
        <v>0</v>
      </c>
      <c r="AL30" s="81">
        <v>0</v>
      </c>
      <c r="AM30" s="79">
        <v>0</v>
      </c>
      <c r="AN30" s="79" t="str">
        <f>(AL30&amp;AM30)</f>
        <v>00</v>
      </c>
      <c r="AO30" s="82">
        <f>VLOOKUP(AN30,'Tableau coefficient '!$A$3:$B$1004,2,FALSE)</f>
        <v>0</v>
      </c>
      <c r="AP30" s="81">
        <v>0</v>
      </c>
      <c r="AQ30" s="79">
        <v>0</v>
      </c>
      <c r="AR30" s="79" t="str">
        <f t="shared" si="10"/>
        <v>00</v>
      </c>
      <c r="AS30" s="82">
        <f>VLOOKUP(AR30,'Tableau coefficient '!$A$3:$B$1004,2,FALSE)</f>
        <v>0</v>
      </c>
      <c r="AT30" s="81">
        <v>0</v>
      </c>
      <c r="AU30" s="79">
        <v>0</v>
      </c>
      <c r="AV30" s="79" t="str">
        <f t="shared" si="11"/>
        <v>00</v>
      </c>
      <c r="AW30" s="82">
        <f>VLOOKUP(AV30,'Tableau coefficient '!$A$3:$B$1004,2,FALSE)</f>
        <v>0</v>
      </c>
      <c r="AX30" s="81">
        <v>0</v>
      </c>
      <c r="AY30" s="79">
        <v>0</v>
      </c>
      <c r="AZ30" s="79" t="str">
        <f>(AX30&amp;AY30)</f>
        <v>00</v>
      </c>
      <c r="BA30" s="82">
        <f>VLOOKUP(AZ30,'Tableau coefficient '!$A$3:$B$1004,2,FALSE)</f>
        <v>0</v>
      </c>
      <c r="BB30" s="83" t="s">
        <v>1505</v>
      </c>
      <c r="BC30" s="84">
        <v>7</v>
      </c>
      <c r="BD30" s="84" t="str">
        <f t="shared" si="13"/>
        <v>J7</v>
      </c>
      <c r="BE30" s="85">
        <f>(VLOOKUP(BD30,'Tableau coefficient '!$A$3:$B$1004,2,FALSE))*2</f>
        <v>170</v>
      </c>
      <c r="BF30" s="95">
        <v>0</v>
      </c>
      <c r="BG30" s="93">
        <v>0</v>
      </c>
      <c r="BH30" s="93" t="str">
        <f>(BF30&amp;BG30)</f>
        <v>00</v>
      </c>
      <c r="BI30" s="96">
        <f>VLOOKUP(BH30,'Tableau coefficient '!$A$3:$B$1004,2,FALSE)</f>
        <v>0</v>
      </c>
      <c r="BJ30" s="95">
        <v>0</v>
      </c>
      <c r="BK30" s="93">
        <v>0</v>
      </c>
      <c r="BL30" s="93" t="str">
        <f t="shared" si="15"/>
        <v>00</v>
      </c>
      <c r="BM30" s="96">
        <f>VLOOKUP(BL30,'Tableau coefficient '!$A$3:$B$1004,2,FALSE)</f>
        <v>0</v>
      </c>
      <c r="BN30" s="86">
        <f t="shared" si="39"/>
        <v>725</v>
      </c>
      <c r="BO30" s="79">
        <f t="shared" si="1"/>
        <v>69</v>
      </c>
    </row>
    <row r="31" spans="1:67" ht="14" customHeight="1">
      <c r="A31" s="89" t="s">
        <v>1046</v>
      </c>
      <c r="B31" s="80" t="s">
        <v>1062</v>
      </c>
      <c r="C31" s="79" t="s">
        <v>5</v>
      </c>
      <c r="D31" s="99" t="s">
        <v>1631</v>
      </c>
      <c r="E31" s="80" t="s">
        <v>1067</v>
      </c>
      <c r="F31" s="81">
        <v>0</v>
      </c>
      <c r="G31" s="79">
        <v>0</v>
      </c>
      <c r="H31" s="79" t="str">
        <f t="shared" si="17"/>
        <v>00</v>
      </c>
      <c r="I31" s="82">
        <f>VLOOKUP(H31,'Tableau coefficient '!$A$3:$B$1004,2,FALSE)</f>
        <v>0</v>
      </c>
      <c r="J31" s="81" t="s">
        <v>1505</v>
      </c>
      <c r="K31" s="79">
        <v>5</v>
      </c>
      <c r="L31" s="79" t="str">
        <f t="shared" si="3"/>
        <v>J5</v>
      </c>
      <c r="M31" s="82">
        <f>VLOOKUP(L31,'Tableau coefficient '!$A$3:$B$1004,2,FALSE)</f>
        <v>95</v>
      </c>
      <c r="N31" s="81" t="s">
        <v>1505</v>
      </c>
      <c r="O31" s="79">
        <v>4</v>
      </c>
      <c r="P31" s="79" t="str">
        <f t="shared" ref="P31:P48" si="41">(N31&amp;O31)</f>
        <v>J4</v>
      </c>
      <c r="Q31" s="82">
        <f>VLOOKUP(P31,'Tableau coefficient '!$A$3:$B$1004,2,FALSE)</f>
        <v>100</v>
      </c>
      <c r="R31" s="81" t="s">
        <v>1505</v>
      </c>
      <c r="S31" s="79">
        <v>4</v>
      </c>
      <c r="T31" s="79" t="str">
        <f t="shared" si="5"/>
        <v>J4</v>
      </c>
      <c r="U31" s="82">
        <f>VLOOKUP(T31,'Tableau coefficient '!$A$3:$B$1004,2,FALSE)</f>
        <v>100</v>
      </c>
      <c r="V31" s="83">
        <v>0</v>
      </c>
      <c r="W31" s="84">
        <v>0</v>
      </c>
      <c r="X31" s="84" t="str">
        <f t="shared" ref="X31:X48" si="42">(V31&amp;W31)</f>
        <v>00</v>
      </c>
      <c r="Y31" s="85">
        <f>(VLOOKUP(X31,'Tableau coefficient '!$A$3:$B$1004,2,FALSE))*2</f>
        <v>0</v>
      </c>
      <c r="Z31" s="83">
        <v>0</v>
      </c>
      <c r="AA31" s="84">
        <v>0</v>
      </c>
      <c r="AB31" s="84" t="str">
        <f t="shared" si="7"/>
        <v>00</v>
      </c>
      <c r="AC31" s="85">
        <f>(VLOOKUP(AB31,'Tableau coefficient '!$A$3:$B$1004,2,FALSE))*2</f>
        <v>0</v>
      </c>
      <c r="AD31" s="81">
        <v>0</v>
      </c>
      <c r="AE31" s="79">
        <v>0</v>
      </c>
      <c r="AF31" s="79" t="str">
        <f t="shared" si="0"/>
        <v>00</v>
      </c>
      <c r="AG31" s="82">
        <f>VLOOKUP(AF31,'Tableau coefficient '!$A$3:$B$1004,2,FALSE)</f>
        <v>0</v>
      </c>
      <c r="AH31" s="81">
        <v>0</v>
      </c>
      <c r="AI31" s="79">
        <v>0</v>
      </c>
      <c r="AJ31" s="79" t="str">
        <f t="shared" si="8"/>
        <v>00</v>
      </c>
      <c r="AK31" s="82">
        <f>VLOOKUP(AJ31,'Tableau coefficient '!$A$3:$B$1004,2,FALSE)</f>
        <v>0</v>
      </c>
      <c r="AL31" s="81">
        <v>0</v>
      </c>
      <c r="AM31" s="79">
        <v>0</v>
      </c>
      <c r="AN31" s="79" t="str">
        <f t="shared" ref="AN31:AN48" si="43">(AL31&amp;AM31)</f>
        <v>00</v>
      </c>
      <c r="AO31" s="82">
        <f>VLOOKUP(AN31,'Tableau coefficient '!$A$3:$B$1004,2,FALSE)</f>
        <v>0</v>
      </c>
      <c r="AP31" s="81">
        <v>0</v>
      </c>
      <c r="AQ31" s="79">
        <v>0</v>
      </c>
      <c r="AR31" s="79" t="str">
        <f t="shared" si="10"/>
        <v>00</v>
      </c>
      <c r="AS31" s="82">
        <f>VLOOKUP(AR31,'Tableau coefficient '!$A$3:$B$1004,2,FALSE)</f>
        <v>0</v>
      </c>
      <c r="AT31" s="81">
        <v>0</v>
      </c>
      <c r="AU31" s="79">
        <v>0</v>
      </c>
      <c r="AV31" s="79" t="str">
        <f t="shared" si="11"/>
        <v>00</v>
      </c>
      <c r="AW31" s="82">
        <f>VLOOKUP(AV31,'Tableau coefficient '!$A$3:$B$1004,2,FALSE)</f>
        <v>0</v>
      </c>
      <c r="AX31" s="81">
        <v>0</v>
      </c>
      <c r="AY31" s="79">
        <v>0</v>
      </c>
      <c r="AZ31" s="79" t="str">
        <f t="shared" ref="AZ31:AZ48" si="44">(AX31&amp;AY31)</f>
        <v>00</v>
      </c>
      <c r="BA31" s="82">
        <f>VLOOKUP(AZ31,'Tableau coefficient '!$A$3:$B$1004,2,FALSE)</f>
        <v>0</v>
      </c>
      <c r="BB31" s="83">
        <v>0</v>
      </c>
      <c r="BC31" s="84">
        <v>0</v>
      </c>
      <c r="BD31" s="84" t="str">
        <f t="shared" si="13"/>
        <v>00</v>
      </c>
      <c r="BE31" s="85">
        <f>(VLOOKUP(BD31,'Tableau coefficient '!$A$3:$B$1004,2,FALSE))*2</f>
        <v>0</v>
      </c>
      <c r="BF31" s="95">
        <v>0</v>
      </c>
      <c r="BG31" s="93">
        <v>0</v>
      </c>
      <c r="BH31" s="93" t="str">
        <f t="shared" ref="BH31:BH48" si="45">(BF31&amp;BG31)</f>
        <v>00</v>
      </c>
      <c r="BI31" s="96">
        <f>VLOOKUP(BH31,'Tableau coefficient '!$A$3:$B$1004,2,FALSE)</f>
        <v>0</v>
      </c>
      <c r="BJ31" s="95">
        <v>0</v>
      </c>
      <c r="BK31" s="93">
        <v>0</v>
      </c>
      <c r="BL31" s="93" t="str">
        <f t="shared" si="15"/>
        <v>00</v>
      </c>
      <c r="BM31" s="96">
        <f>VLOOKUP(BL31,'Tableau coefficient '!$A$3:$B$1004,2,FALSE)</f>
        <v>0</v>
      </c>
      <c r="BN31" s="86">
        <f t="shared" si="39"/>
        <v>295</v>
      </c>
      <c r="BO31" s="79">
        <f t="shared" si="1"/>
        <v>183</v>
      </c>
    </row>
    <row r="32" spans="1:67" ht="14" customHeight="1">
      <c r="A32" s="89" t="s">
        <v>1047</v>
      </c>
      <c r="B32" s="80" t="s">
        <v>1063</v>
      </c>
      <c r="C32" s="79" t="s">
        <v>5</v>
      </c>
      <c r="D32" s="99" t="s">
        <v>1630</v>
      </c>
      <c r="E32" s="80" t="s">
        <v>1067</v>
      </c>
      <c r="F32" s="81">
        <v>0</v>
      </c>
      <c r="G32" s="79">
        <v>0</v>
      </c>
      <c r="H32" s="79" t="str">
        <f t="shared" si="17"/>
        <v>00</v>
      </c>
      <c r="I32" s="82">
        <f>VLOOKUP(H32,'Tableau coefficient '!$A$3:$B$1004,2,FALSE)</f>
        <v>0</v>
      </c>
      <c r="J32" s="81">
        <v>0</v>
      </c>
      <c r="K32" s="79">
        <v>0</v>
      </c>
      <c r="L32" s="79" t="str">
        <f t="shared" si="3"/>
        <v>00</v>
      </c>
      <c r="M32" s="82">
        <f>VLOOKUP(L32,'Tableau coefficient '!$A$3:$B$1004,2,FALSE)</f>
        <v>0</v>
      </c>
      <c r="N32" s="81" t="s">
        <v>1505</v>
      </c>
      <c r="O32" s="79">
        <v>12</v>
      </c>
      <c r="P32" s="79" t="str">
        <f t="shared" si="41"/>
        <v>J12</v>
      </c>
      <c r="Q32" s="82">
        <f>VLOOKUP(P32,'Tableau coefficient '!$A$3:$B$1004,2,FALSE)</f>
        <v>67.5</v>
      </c>
      <c r="R32" s="81" t="s">
        <v>1505</v>
      </c>
      <c r="S32" s="79">
        <v>14</v>
      </c>
      <c r="T32" s="79" t="str">
        <f t="shared" si="5"/>
        <v>J14</v>
      </c>
      <c r="U32" s="82">
        <f>VLOOKUP(T32,'Tableau coefficient '!$A$3:$B$1004,2,FALSE)</f>
        <v>64.5</v>
      </c>
      <c r="V32" s="83" t="s">
        <v>1505</v>
      </c>
      <c r="W32" s="84">
        <v>18</v>
      </c>
      <c r="X32" s="84" t="str">
        <f t="shared" si="42"/>
        <v>J18</v>
      </c>
      <c r="Y32" s="85">
        <f>(VLOOKUP(X32,'Tableau coefficient '!$A$3:$B$1004,2,FALSE))*2</f>
        <v>125</v>
      </c>
      <c r="Z32" s="83" t="s">
        <v>1505</v>
      </c>
      <c r="AA32" s="84">
        <v>12</v>
      </c>
      <c r="AB32" s="84" t="str">
        <f t="shared" si="7"/>
        <v>J12</v>
      </c>
      <c r="AC32" s="85">
        <f>(VLOOKUP(AB32,'Tableau coefficient '!$A$3:$B$1004,2,FALSE))*2</f>
        <v>135</v>
      </c>
      <c r="AD32" s="81" t="s">
        <v>1505</v>
      </c>
      <c r="AE32" s="79">
        <v>17</v>
      </c>
      <c r="AF32" s="79" t="str">
        <f t="shared" si="0"/>
        <v>J17</v>
      </c>
      <c r="AG32" s="82">
        <f>VLOOKUP(AF32,'Tableau coefficient '!$A$3:$B$1004,2,FALSE)</f>
        <v>63</v>
      </c>
      <c r="AH32" s="81">
        <v>0</v>
      </c>
      <c r="AI32" s="79">
        <v>0</v>
      </c>
      <c r="AJ32" s="79" t="str">
        <f t="shared" si="8"/>
        <v>00</v>
      </c>
      <c r="AK32" s="82">
        <f>VLOOKUP(AJ32,'Tableau coefficient '!$A$3:$B$1004,2,FALSE)</f>
        <v>0</v>
      </c>
      <c r="AL32" s="81">
        <v>0</v>
      </c>
      <c r="AM32" s="79">
        <v>0</v>
      </c>
      <c r="AN32" s="79" t="str">
        <f t="shared" si="43"/>
        <v>00</v>
      </c>
      <c r="AO32" s="82">
        <f>VLOOKUP(AN32,'Tableau coefficient '!$A$3:$B$1004,2,FALSE)</f>
        <v>0</v>
      </c>
      <c r="AP32" s="81" t="s">
        <v>1505</v>
      </c>
      <c r="AQ32" s="79">
        <v>9</v>
      </c>
      <c r="AR32" s="79" t="str">
        <f t="shared" si="10"/>
        <v>J9</v>
      </c>
      <c r="AS32" s="82">
        <f>VLOOKUP(AR32,'Tableau coefficient '!$A$3:$B$1004,2,FALSE)</f>
        <v>75</v>
      </c>
      <c r="AT32" s="81">
        <v>0</v>
      </c>
      <c r="AU32" s="79">
        <v>0</v>
      </c>
      <c r="AV32" s="79" t="str">
        <f t="shared" si="11"/>
        <v>00</v>
      </c>
      <c r="AW32" s="82">
        <f>VLOOKUP(AV32,'Tableau coefficient '!$A$3:$B$1004,2,FALSE)</f>
        <v>0</v>
      </c>
      <c r="AX32" s="81" t="s">
        <v>1505</v>
      </c>
      <c r="AY32" s="79">
        <v>24</v>
      </c>
      <c r="AZ32" s="79" t="str">
        <f t="shared" si="44"/>
        <v>J24</v>
      </c>
      <c r="BA32" s="82">
        <f>VLOOKUP(AZ32,'Tableau coefficient '!$A$3:$B$1004,2,FALSE)</f>
        <v>59.5</v>
      </c>
      <c r="BB32" s="83" t="s">
        <v>1505</v>
      </c>
      <c r="BC32" s="84">
        <v>24</v>
      </c>
      <c r="BD32" s="84" t="str">
        <f t="shared" si="13"/>
        <v>J24</v>
      </c>
      <c r="BE32" s="85">
        <f>(VLOOKUP(BD32,'Tableau coefficient '!$A$3:$B$1004,2,FALSE))*2</f>
        <v>119</v>
      </c>
      <c r="BF32" s="95">
        <v>0</v>
      </c>
      <c r="BG32" s="93">
        <v>0</v>
      </c>
      <c r="BH32" s="93" t="str">
        <f t="shared" si="45"/>
        <v>00</v>
      </c>
      <c r="BI32" s="96">
        <f>VLOOKUP(BH32,'Tableau coefficient '!$A$3:$B$1004,2,FALSE)</f>
        <v>0</v>
      </c>
      <c r="BJ32" s="95">
        <v>0</v>
      </c>
      <c r="BK32" s="93">
        <v>0</v>
      </c>
      <c r="BL32" s="93" t="str">
        <f t="shared" si="15"/>
        <v>00</v>
      </c>
      <c r="BM32" s="96">
        <f>VLOOKUP(BL32,'Tableau coefficient '!$A$3:$B$1004,2,FALSE)</f>
        <v>0</v>
      </c>
      <c r="BN32" s="86">
        <f t="shared" si="39"/>
        <v>708.5</v>
      </c>
      <c r="BO32" s="79">
        <f t="shared" si="1"/>
        <v>74</v>
      </c>
    </row>
    <row r="33" spans="1:67" ht="14" customHeight="1">
      <c r="A33" s="89" t="s">
        <v>1048</v>
      </c>
      <c r="B33" s="80" t="s">
        <v>1064</v>
      </c>
      <c r="C33" s="79" t="s">
        <v>5</v>
      </c>
      <c r="D33" s="99" t="s">
        <v>1630</v>
      </c>
      <c r="E33" s="80" t="s">
        <v>15</v>
      </c>
      <c r="F33" s="81">
        <v>0</v>
      </c>
      <c r="G33" s="79">
        <v>0</v>
      </c>
      <c r="H33" s="79" t="str">
        <f t="shared" si="17"/>
        <v>00</v>
      </c>
      <c r="I33" s="82">
        <f>VLOOKUP(H33,'Tableau coefficient '!$A$3:$B$1004,2,FALSE)</f>
        <v>0</v>
      </c>
      <c r="J33" s="81" t="s">
        <v>1505</v>
      </c>
      <c r="K33" s="79">
        <v>19</v>
      </c>
      <c r="L33" s="79" t="str">
        <f t="shared" si="3"/>
        <v>J19</v>
      </c>
      <c r="M33" s="82">
        <f>VLOOKUP(L33,'Tableau coefficient '!$A$3:$B$1004,2,FALSE)</f>
        <v>62</v>
      </c>
      <c r="N33" s="81">
        <v>0</v>
      </c>
      <c r="O33" s="79">
        <v>0</v>
      </c>
      <c r="P33" s="79" t="str">
        <f t="shared" si="41"/>
        <v>00</v>
      </c>
      <c r="Q33" s="82">
        <f>VLOOKUP(P33,'Tableau coefficient '!$A$3:$B$1004,2,FALSE)</f>
        <v>0</v>
      </c>
      <c r="R33" s="81">
        <v>0</v>
      </c>
      <c r="S33" s="79">
        <v>0</v>
      </c>
      <c r="T33" s="79" t="str">
        <f t="shared" si="5"/>
        <v>00</v>
      </c>
      <c r="U33" s="82">
        <f>VLOOKUP(T33,'Tableau coefficient '!$A$3:$B$1004,2,FALSE)</f>
        <v>0</v>
      </c>
      <c r="V33" s="83">
        <v>0</v>
      </c>
      <c r="W33" s="84">
        <v>0</v>
      </c>
      <c r="X33" s="84" t="str">
        <f t="shared" si="42"/>
        <v>00</v>
      </c>
      <c r="Y33" s="85">
        <f>(VLOOKUP(X33,'Tableau coefficient '!$A$3:$B$1004,2,FALSE))*2</f>
        <v>0</v>
      </c>
      <c r="Z33" s="83">
        <v>0</v>
      </c>
      <c r="AA33" s="84">
        <v>0</v>
      </c>
      <c r="AB33" s="84" t="str">
        <f t="shared" si="7"/>
        <v>00</v>
      </c>
      <c r="AC33" s="85">
        <f>(VLOOKUP(AB33,'Tableau coefficient '!$A$3:$B$1004,2,FALSE))*2</f>
        <v>0</v>
      </c>
      <c r="AD33" s="81">
        <v>0</v>
      </c>
      <c r="AE33" s="79">
        <v>0</v>
      </c>
      <c r="AF33" s="79" t="str">
        <f t="shared" si="0"/>
        <v>00</v>
      </c>
      <c r="AG33" s="82">
        <f>VLOOKUP(AF33,'Tableau coefficient '!$A$3:$B$1004,2,FALSE)</f>
        <v>0</v>
      </c>
      <c r="AH33" s="81">
        <v>0</v>
      </c>
      <c r="AI33" s="79">
        <v>0</v>
      </c>
      <c r="AJ33" s="79" t="str">
        <f t="shared" si="8"/>
        <v>00</v>
      </c>
      <c r="AK33" s="82">
        <f>VLOOKUP(AJ33,'Tableau coefficient '!$A$3:$B$1004,2,FALSE)</f>
        <v>0</v>
      </c>
      <c r="AL33" s="81">
        <v>0</v>
      </c>
      <c r="AM33" s="79">
        <v>0</v>
      </c>
      <c r="AN33" s="79" t="str">
        <f t="shared" si="43"/>
        <v>00</v>
      </c>
      <c r="AO33" s="82">
        <f>VLOOKUP(AN33,'Tableau coefficient '!$A$3:$B$1004,2,FALSE)</f>
        <v>0</v>
      </c>
      <c r="AP33" s="81">
        <v>0</v>
      </c>
      <c r="AQ33" s="79">
        <v>0</v>
      </c>
      <c r="AR33" s="79" t="str">
        <f t="shared" si="10"/>
        <v>00</v>
      </c>
      <c r="AS33" s="82">
        <f>VLOOKUP(AR33,'Tableau coefficient '!$A$3:$B$1004,2,FALSE)</f>
        <v>0</v>
      </c>
      <c r="AT33" s="81">
        <v>0</v>
      </c>
      <c r="AU33" s="79">
        <v>0</v>
      </c>
      <c r="AV33" s="79" t="str">
        <f t="shared" si="11"/>
        <v>00</v>
      </c>
      <c r="AW33" s="82">
        <f>VLOOKUP(AV33,'Tableau coefficient '!$A$3:$B$1004,2,FALSE)</f>
        <v>0</v>
      </c>
      <c r="AX33" s="81">
        <v>0</v>
      </c>
      <c r="AY33" s="79">
        <v>0</v>
      </c>
      <c r="AZ33" s="79" t="str">
        <f t="shared" si="44"/>
        <v>00</v>
      </c>
      <c r="BA33" s="82">
        <f>VLOOKUP(AZ33,'Tableau coefficient '!$A$3:$B$1004,2,FALSE)</f>
        <v>0</v>
      </c>
      <c r="BB33" s="83">
        <v>0</v>
      </c>
      <c r="BC33" s="84">
        <v>0</v>
      </c>
      <c r="BD33" s="84" t="str">
        <f t="shared" si="13"/>
        <v>00</v>
      </c>
      <c r="BE33" s="85">
        <f>(VLOOKUP(BD33,'Tableau coefficient '!$A$3:$B$1004,2,FALSE))*2</f>
        <v>0</v>
      </c>
      <c r="BF33" s="95">
        <v>0</v>
      </c>
      <c r="BG33" s="93">
        <v>0</v>
      </c>
      <c r="BH33" s="93" t="str">
        <f t="shared" si="45"/>
        <v>00</v>
      </c>
      <c r="BI33" s="96">
        <f>VLOOKUP(BH33,'Tableau coefficient '!$A$3:$B$1004,2,FALSE)</f>
        <v>0</v>
      </c>
      <c r="BJ33" s="95">
        <v>0</v>
      </c>
      <c r="BK33" s="93">
        <v>0</v>
      </c>
      <c r="BL33" s="93" t="str">
        <f t="shared" si="15"/>
        <v>00</v>
      </c>
      <c r="BM33" s="96">
        <f>VLOOKUP(BL33,'Tableau coefficient '!$A$3:$B$1004,2,FALSE)</f>
        <v>0</v>
      </c>
      <c r="BN33" s="86">
        <f t="shared" si="39"/>
        <v>62</v>
      </c>
      <c r="BO33" s="79">
        <f t="shared" si="1"/>
        <v>291</v>
      </c>
    </row>
    <row r="34" spans="1:67" ht="14" customHeight="1">
      <c r="A34" s="123" t="s">
        <v>1049</v>
      </c>
      <c r="B34" s="124" t="s">
        <v>1065</v>
      </c>
      <c r="C34" s="79" t="s">
        <v>5</v>
      </c>
      <c r="D34" s="99" t="s">
        <v>1631</v>
      </c>
      <c r="E34" s="80" t="s">
        <v>1067</v>
      </c>
      <c r="F34" s="81" t="s">
        <v>1505</v>
      </c>
      <c r="G34" s="79">
        <v>1</v>
      </c>
      <c r="H34" s="79" t="str">
        <f t="shared" si="17"/>
        <v>J1</v>
      </c>
      <c r="I34" s="82">
        <f>VLOOKUP(H34,'Tableau coefficient '!$A$3:$B$1004,2,FALSE)</f>
        <v>150</v>
      </c>
      <c r="J34" s="81" t="s">
        <v>1505</v>
      </c>
      <c r="K34" s="79">
        <v>1</v>
      </c>
      <c r="L34" s="79" t="str">
        <f t="shared" si="3"/>
        <v>J1</v>
      </c>
      <c r="M34" s="82">
        <f>VLOOKUP(L34,'Tableau coefficient '!$A$3:$B$1004,2,FALSE)</f>
        <v>150</v>
      </c>
      <c r="N34" s="81" t="s">
        <v>1505</v>
      </c>
      <c r="O34" s="79">
        <v>1</v>
      </c>
      <c r="P34" s="79" t="str">
        <f t="shared" si="41"/>
        <v>J1</v>
      </c>
      <c r="Q34" s="82">
        <f>VLOOKUP(P34,'Tableau coefficient '!$A$3:$B$1004,2,FALSE)</f>
        <v>150</v>
      </c>
      <c r="R34" s="81" t="s">
        <v>1505</v>
      </c>
      <c r="S34" s="79">
        <v>1</v>
      </c>
      <c r="T34" s="79" t="str">
        <f t="shared" si="5"/>
        <v>J1</v>
      </c>
      <c r="U34" s="82">
        <f>VLOOKUP(T34,'Tableau coefficient '!$A$3:$B$1004,2,FALSE)</f>
        <v>150</v>
      </c>
      <c r="V34" s="83" t="s">
        <v>1505</v>
      </c>
      <c r="W34" s="84">
        <v>1</v>
      </c>
      <c r="X34" s="84" t="str">
        <f t="shared" si="42"/>
        <v>J1</v>
      </c>
      <c r="Y34" s="85">
        <f>(VLOOKUP(X34,'Tableau coefficient '!$A$3:$B$1004,2,FALSE))*2</f>
        <v>300</v>
      </c>
      <c r="Z34" s="83" t="s">
        <v>1505</v>
      </c>
      <c r="AA34" s="84">
        <v>1</v>
      </c>
      <c r="AB34" s="84" t="str">
        <f t="shared" si="7"/>
        <v>J1</v>
      </c>
      <c r="AC34" s="85">
        <f>(VLOOKUP(AB34,'Tableau coefficient '!$A$3:$B$1004,2,FALSE))*2</f>
        <v>300</v>
      </c>
      <c r="AD34" s="81" t="s">
        <v>1505</v>
      </c>
      <c r="AE34" s="79">
        <v>1</v>
      </c>
      <c r="AF34" s="79" t="str">
        <f t="shared" si="0"/>
        <v>J1</v>
      </c>
      <c r="AG34" s="82">
        <f>VLOOKUP(AF34,'Tableau coefficient '!$A$3:$B$1004,2,FALSE)</f>
        <v>150</v>
      </c>
      <c r="AH34" s="81">
        <v>0</v>
      </c>
      <c r="AI34" s="79">
        <v>0</v>
      </c>
      <c r="AJ34" s="79" t="str">
        <f t="shared" si="8"/>
        <v>00</v>
      </c>
      <c r="AK34" s="82">
        <f>VLOOKUP(AJ34,'Tableau coefficient '!$A$3:$B$1004,2,FALSE)</f>
        <v>0</v>
      </c>
      <c r="AL34" s="81">
        <v>0</v>
      </c>
      <c r="AM34" s="79">
        <v>0</v>
      </c>
      <c r="AN34" s="79" t="str">
        <f t="shared" si="43"/>
        <v>00</v>
      </c>
      <c r="AO34" s="82">
        <f>VLOOKUP(AN34,'Tableau coefficient '!$A$3:$B$1004,2,FALSE)</f>
        <v>0</v>
      </c>
      <c r="AP34" s="81" t="s">
        <v>1505</v>
      </c>
      <c r="AQ34" s="79">
        <v>1</v>
      </c>
      <c r="AR34" s="79" t="str">
        <f t="shared" si="10"/>
        <v>J1</v>
      </c>
      <c r="AS34" s="82">
        <f>VLOOKUP(AR34,'Tableau coefficient '!$A$3:$B$1004,2,FALSE)</f>
        <v>150</v>
      </c>
      <c r="AT34" s="81">
        <v>0</v>
      </c>
      <c r="AU34" s="79">
        <v>0</v>
      </c>
      <c r="AV34" s="79" t="str">
        <f t="shared" si="11"/>
        <v>00</v>
      </c>
      <c r="AW34" s="82">
        <f>VLOOKUP(AV34,'Tableau coefficient '!$A$3:$B$1004,2,FALSE)</f>
        <v>0</v>
      </c>
      <c r="AX34" s="81" t="s">
        <v>1505</v>
      </c>
      <c r="AY34" s="79">
        <v>1</v>
      </c>
      <c r="AZ34" s="79" t="str">
        <f t="shared" si="44"/>
        <v>J1</v>
      </c>
      <c r="BA34" s="82">
        <f>VLOOKUP(AZ34,'Tableau coefficient '!$A$3:$B$1004,2,FALSE)</f>
        <v>150</v>
      </c>
      <c r="BB34" s="83" t="s">
        <v>1505</v>
      </c>
      <c r="BC34" s="84">
        <v>1</v>
      </c>
      <c r="BD34" s="84" t="str">
        <f t="shared" si="13"/>
        <v>J1</v>
      </c>
      <c r="BE34" s="85">
        <f>(VLOOKUP(BD34,'Tableau coefficient '!$A$3:$B$1004,2,FALSE))*2</f>
        <v>300</v>
      </c>
      <c r="BF34" s="95">
        <v>0</v>
      </c>
      <c r="BG34" s="93">
        <v>0</v>
      </c>
      <c r="BH34" s="93" t="str">
        <f t="shared" si="45"/>
        <v>00</v>
      </c>
      <c r="BI34" s="96">
        <f>VLOOKUP(BH34,'Tableau coefficient '!$A$3:$B$1004,2,FALSE)</f>
        <v>0</v>
      </c>
      <c r="BJ34" s="95">
        <v>0</v>
      </c>
      <c r="BK34" s="93">
        <v>0</v>
      </c>
      <c r="BL34" s="93" t="str">
        <f t="shared" si="15"/>
        <v>00</v>
      </c>
      <c r="BM34" s="96">
        <f>VLOOKUP(BL34,'Tableau coefficient '!$A$3:$B$1004,2,FALSE)</f>
        <v>0</v>
      </c>
      <c r="BN34" s="86">
        <f t="shared" si="39"/>
        <v>1950</v>
      </c>
      <c r="BO34" s="79">
        <f t="shared" si="1"/>
        <v>2</v>
      </c>
    </row>
    <row r="35" spans="1:67" ht="14" customHeight="1">
      <c r="A35" s="100" t="s">
        <v>1133</v>
      </c>
      <c r="B35" s="78" t="s">
        <v>1541</v>
      </c>
      <c r="C35" s="79" t="s">
        <v>5</v>
      </c>
      <c r="D35" s="99" t="s">
        <v>1631</v>
      </c>
      <c r="E35" s="80" t="s">
        <v>15</v>
      </c>
      <c r="F35" s="81">
        <v>0</v>
      </c>
      <c r="G35" s="79">
        <v>0</v>
      </c>
      <c r="H35" s="79" t="str">
        <f t="shared" si="17"/>
        <v>00</v>
      </c>
      <c r="I35" s="82">
        <f>VLOOKUP(H35,'Tableau coefficient '!$A$3:$B$1004,2,FALSE)</f>
        <v>0</v>
      </c>
      <c r="J35" s="81">
        <v>0</v>
      </c>
      <c r="K35" s="79">
        <v>0</v>
      </c>
      <c r="L35" s="79" t="str">
        <f t="shared" si="3"/>
        <v>00</v>
      </c>
      <c r="M35" s="82">
        <f>VLOOKUP(L35,'Tableau coefficient '!$A$3:$B$1004,2,FALSE)</f>
        <v>0</v>
      </c>
      <c r="N35" s="81">
        <v>0</v>
      </c>
      <c r="O35" s="79">
        <v>0</v>
      </c>
      <c r="P35" s="79" t="str">
        <f t="shared" si="41"/>
        <v>00</v>
      </c>
      <c r="Q35" s="82">
        <f>VLOOKUP(P35,'Tableau coefficient '!$A$3:$B$1004,2,FALSE)</f>
        <v>0</v>
      </c>
      <c r="R35" s="81">
        <v>0</v>
      </c>
      <c r="S35" s="79">
        <v>0</v>
      </c>
      <c r="T35" s="79" t="str">
        <f t="shared" si="5"/>
        <v>00</v>
      </c>
      <c r="U35" s="82">
        <f>VLOOKUP(T35,'Tableau coefficient '!$A$3:$B$1004,2,FALSE)</f>
        <v>0</v>
      </c>
      <c r="V35" s="83">
        <v>0</v>
      </c>
      <c r="W35" s="84">
        <v>0</v>
      </c>
      <c r="X35" s="84" t="str">
        <f t="shared" si="42"/>
        <v>00</v>
      </c>
      <c r="Y35" s="85">
        <f>(VLOOKUP(X35,'Tableau coefficient '!$A$3:$B$1004,2,FALSE))*2</f>
        <v>0</v>
      </c>
      <c r="Z35" s="83">
        <v>0</v>
      </c>
      <c r="AA35" s="84">
        <v>0</v>
      </c>
      <c r="AB35" s="84" t="str">
        <f t="shared" si="7"/>
        <v>00</v>
      </c>
      <c r="AC35" s="85">
        <f>(VLOOKUP(AB35,'Tableau coefficient '!$A$3:$B$1004,2,FALSE))*2</f>
        <v>0</v>
      </c>
      <c r="AD35" s="81" t="s">
        <v>1505</v>
      </c>
      <c r="AE35" s="79">
        <v>4</v>
      </c>
      <c r="AF35" s="79" t="str">
        <f t="shared" si="0"/>
        <v>J4</v>
      </c>
      <c r="AG35" s="82">
        <f>VLOOKUP(AF35,'Tableau coefficient '!$A$3:$B$1004,2,FALSE)</f>
        <v>100</v>
      </c>
      <c r="AH35" s="81">
        <v>0</v>
      </c>
      <c r="AI35" s="79">
        <v>0</v>
      </c>
      <c r="AJ35" s="79" t="str">
        <f t="shared" si="8"/>
        <v>00</v>
      </c>
      <c r="AK35" s="82">
        <f>VLOOKUP(AJ35,'Tableau coefficient '!$A$3:$B$1004,2,FALSE)</f>
        <v>0</v>
      </c>
      <c r="AL35" s="81">
        <v>0</v>
      </c>
      <c r="AM35" s="79">
        <v>0</v>
      </c>
      <c r="AN35" s="79" t="str">
        <f t="shared" si="43"/>
        <v>00</v>
      </c>
      <c r="AO35" s="82">
        <f>VLOOKUP(AN35,'Tableau coefficient '!$A$3:$B$1004,2,FALSE)</f>
        <v>0</v>
      </c>
      <c r="AP35" s="81" t="s">
        <v>1505</v>
      </c>
      <c r="AQ35" s="79">
        <v>4</v>
      </c>
      <c r="AR35" s="79" t="str">
        <f t="shared" si="10"/>
        <v>J4</v>
      </c>
      <c r="AS35" s="82">
        <f>VLOOKUP(AR35,'Tableau coefficient '!$A$3:$B$1004,2,FALSE)</f>
        <v>100</v>
      </c>
      <c r="AT35" s="81">
        <v>0</v>
      </c>
      <c r="AU35" s="79">
        <v>0</v>
      </c>
      <c r="AV35" s="79" t="str">
        <f t="shared" si="11"/>
        <v>00</v>
      </c>
      <c r="AW35" s="82">
        <f>VLOOKUP(AV35,'Tableau coefficient '!$A$3:$B$1004,2,FALSE)</f>
        <v>0</v>
      </c>
      <c r="AX35" s="81" t="s">
        <v>1505</v>
      </c>
      <c r="AY35" s="79">
        <v>2</v>
      </c>
      <c r="AZ35" s="79" t="str">
        <f t="shared" si="44"/>
        <v>J2</v>
      </c>
      <c r="BA35" s="82">
        <f>VLOOKUP(AZ35,'Tableau coefficient '!$A$3:$B$1004,2,FALSE)</f>
        <v>125</v>
      </c>
      <c r="BB35" s="83" t="s">
        <v>1505</v>
      </c>
      <c r="BC35" s="84">
        <v>3</v>
      </c>
      <c r="BD35" s="84" t="str">
        <f t="shared" si="13"/>
        <v>J3</v>
      </c>
      <c r="BE35" s="85">
        <f>(VLOOKUP(BD35,'Tableau coefficient '!$A$3:$B$1004,2,FALSE))*2</f>
        <v>220</v>
      </c>
      <c r="BF35" s="95">
        <v>0</v>
      </c>
      <c r="BG35" s="93">
        <v>0</v>
      </c>
      <c r="BH35" s="93" t="str">
        <f t="shared" si="45"/>
        <v>00</v>
      </c>
      <c r="BI35" s="96">
        <f>VLOOKUP(BH35,'Tableau coefficient '!$A$3:$B$1004,2,FALSE)</f>
        <v>0</v>
      </c>
      <c r="BJ35" s="95">
        <v>0</v>
      </c>
      <c r="BK35" s="93">
        <v>0</v>
      </c>
      <c r="BL35" s="93" t="str">
        <f t="shared" si="15"/>
        <v>00</v>
      </c>
      <c r="BM35" s="96">
        <f>VLOOKUP(BL35,'Tableau coefficient '!$A$3:$B$1004,2,FALSE)</f>
        <v>0</v>
      </c>
      <c r="BN35" s="86">
        <f t="shared" si="39"/>
        <v>545</v>
      </c>
      <c r="BO35" s="79">
        <f t="shared" si="1"/>
        <v>110</v>
      </c>
    </row>
    <row r="36" spans="1:67" ht="14" customHeight="1">
      <c r="A36" s="100" t="s">
        <v>1111</v>
      </c>
      <c r="B36" s="78" t="s">
        <v>1548</v>
      </c>
      <c r="C36" s="79" t="s">
        <v>5</v>
      </c>
      <c r="D36" s="79" t="s">
        <v>1631</v>
      </c>
      <c r="E36" s="80" t="s">
        <v>11</v>
      </c>
      <c r="F36" s="81">
        <v>0</v>
      </c>
      <c r="G36" s="79">
        <v>0</v>
      </c>
      <c r="H36" s="79" t="str">
        <f t="shared" si="17"/>
        <v>00</v>
      </c>
      <c r="I36" s="82">
        <f>VLOOKUP(H36,'Tableau coefficient '!$A$3:$B$1004,2,FALSE)</f>
        <v>0</v>
      </c>
      <c r="J36" s="81">
        <v>0</v>
      </c>
      <c r="K36" s="79">
        <v>0</v>
      </c>
      <c r="L36" s="79" t="str">
        <f t="shared" si="3"/>
        <v>00</v>
      </c>
      <c r="M36" s="82">
        <f>VLOOKUP(L36,'Tableau coefficient '!$A$3:$B$1004,2,FALSE)</f>
        <v>0</v>
      </c>
      <c r="N36" s="81">
        <v>0</v>
      </c>
      <c r="O36" s="79">
        <v>0</v>
      </c>
      <c r="P36" s="79" t="str">
        <f t="shared" si="41"/>
        <v>00</v>
      </c>
      <c r="Q36" s="82">
        <f>VLOOKUP(P36,'Tableau coefficient '!$A$3:$B$1004,2,FALSE)</f>
        <v>0</v>
      </c>
      <c r="R36" s="81">
        <v>0</v>
      </c>
      <c r="S36" s="79">
        <v>0</v>
      </c>
      <c r="T36" s="79" t="str">
        <f t="shared" si="5"/>
        <v>00</v>
      </c>
      <c r="U36" s="82">
        <f>VLOOKUP(T36,'Tableau coefficient '!$A$3:$B$1004,2,FALSE)</f>
        <v>0</v>
      </c>
      <c r="V36" s="83">
        <v>0</v>
      </c>
      <c r="W36" s="84">
        <v>0</v>
      </c>
      <c r="X36" s="84" t="str">
        <f t="shared" si="42"/>
        <v>00</v>
      </c>
      <c r="Y36" s="85">
        <f>(VLOOKUP(X36,'Tableau coefficient '!$A$3:$B$1004,2,FALSE))*2</f>
        <v>0</v>
      </c>
      <c r="Z36" s="83">
        <v>0</v>
      </c>
      <c r="AA36" s="84">
        <v>0</v>
      </c>
      <c r="AB36" s="84" t="str">
        <f t="shared" si="7"/>
        <v>00</v>
      </c>
      <c r="AC36" s="85">
        <f>(VLOOKUP(AB36,'Tableau coefficient '!$A$3:$B$1004,2,FALSE))*2</f>
        <v>0</v>
      </c>
      <c r="AD36" s="81" t="s">
        <v>1505</v>
      </c>
      <c r="AE36" s="79">
        <v>18</v>
      </c>
      <c r="AF36" s="79" t="str">
        <f t="shared" si="0"/>
        <v>J18</v>
      </c>
      <c r="AG36" s="82">
        <f>VLOOKUP(AF36,'Tableau coefficient '!$A$3:$B$1004,2,FALSE)</f>
        <v>62.5</v>
      </c>
      <c r="AH36" s="81">
        <v>0</v>
      </c>
      <c r="AI36" s="79">
        <v>0</v>
      </c>
      <c r="AJ36" s="79" t="str">
        <f t="shared" si="8"/>
        <v>00</v>
      </c>
      <c r="AK36" s="82">
        <f>VLOOKUP(AJ36,'Tableau coefficient '!$A$3:$B$1004,2,FALSE)</f>
        <v>0</v>
      </c>
      <c r="AL36" s="81">
        <v>0</v>
      </c>
      <c r="AM36" s="79">
        <v>0</v>
      </c>
      <c r="AN36" s="79" t="str">
        <f t="shared" si="43"/>
        <v>00</v>
      </c>
      <c r="AO36" s="82">
        <f>VLOOKUP(AN36,'Tableau coefficient '!$A$3:$B$1004,2,FALSE)</f>
        <v>0</v>
      </c>
      <c r="AP36" s="81" t="s">
        <v>1505</v>
      </c>
      <c r="AQ36" s="79">
        <v>11</v>
      </c>
      <c r="AR36" s="79" t="str">
        <f t="shared" si="10"/>
        <v>J11</v>
      </c>
      <c r="AS36" s="82">
        <f>VLOOKUP(AR36,'Tableau coefficient '!$A$3:$B$1004,2,FALSE)</f>
        <v>70</v>
      </c>
      <c r="AT36" s="81">
        <v>0</v>
      </c>
      <c r="AU36" s="79">
        <v>0</v>
      </c>
      <c r="AV36" s="79" t="str">
        <f t="shared" si="11"/>
        <v>00</v>
      </c>
      <c r="AW36" s="82">
        <f>VLOOKUP(AV36,'Tableau coefficient '!$A$3:$B$1004,2,FALSE)</f>
        <v>0</v>
      </c>
      <c r="AX36" s="81" t="s">
        <v>1505</v>
      </c>
      <c r="AY36" s="79">
        <v>9</v>
      </c>
      <c r="AZ36" s="79" t="str">
        <f t="shared" si="44"/>
        <v>J9</v>
      </c>
      <c r="BA36" s="82">
        <f>VLOOKUP(AZ36,'Tableau coefficient '!$A$3:$B$1004,2,FALSE)</f>
        <v>75</v>
      </c>
      <c r="BB36" s="83">
        <v>0</v>
      </c>
      <c r="BC36" s="84">
        <v>0</v>
      </c>
      <c r="BD36" s="84" t="str">
        <f t="shared" si="13"/>
        <v>00</v>
      </c>
      <c r="BE36" s="85">
        <f>(VLOOKUP(BD36,'Tableau coefficient '!$A$3:$B$1004,2,FALSE))*2</f>
        <v>0</v>
      </c>
      <c r="BF36" s="95">
        <v>0</v>
      </c>
      <c r="BG36" s="93">
        <v>0</v>
      </c>
      <c r="BH36" s="93" t="str">
        <f t="shared" si="45"/>
        <v>00</v>
      </c>
      <c r="BI36" s="96">
        <f>VLOOKUP(BH36,'Tableau coefficient '!$A$3:$B$1004,2,FALSE)</f>
        <v>0</v>
      </c>
      <c r="BJ36" s="95">
        <v>0</v>
      </c>
      <c r="BK36" s="93">
        <v>0</v>
      </c>
      <c r="BL36" s="93" t="str">
        <f t="shared" si="15"/>
        <v>00</v>
      </c>
      <c r="BM36" s="96">
        <f>VLOOKUP(BL36,'Tableau coefficient '!$A$3:$B$1004,2,FALSE)</f>
        <v>0</v>
      </c>
      <c r="BN36" s="86">
        <f t="shared" si="39"/>
        <v>207.5</v>
      </c>
      <c r="BO36" s="79">
        <f t="shared" si="1"/>
        <v>224</v>
      </c>
    </row>
    <row r="37" spans="1:67" ht="14" customHeight="1">
      <c r="A37" s="100" t="s">
        <v>1586</v>
      </c>
      <c r="B37" s="78" t="s">
        <v>1587</v>
      </c>
      <c r="C37" s="79" t="s">
        <v>5</v>
      </c>
      <c r="D37" s="79" t="s">
        <v>1630</v>
      </c>
      <c r="E37" s="80" t="s">
        <v>15</v>
      </c>
      <c r="F37" s="81">
        <v>0</v>
      </c>
      <c r="G37" s="79">
        <v>0</v>
      </c>
      <c r="H37" s="79" t="str">
        <f t="shared" si="17"/>
        <v>00</v>
      </c>
      <c r="I37" s="82">
        <f>VLOOKUP(H37,'Tableau coefficient '!$A$3:$B$1004,2,FALSE)</f>
        <v>0</v>
      </c>
      <c r="J37" s="81">
        <v>0</v>
      </c>
      <c r="K37" s="79">
        <v>0</v>
      </c>
      <c r="L37" s="79" t="str">
        <f t="shared" si="3"/>
        <v>00</v>
      </c>
      <c r="M37" s="82">
        <f>VLOOKUP(L37,'Tableau coefficient '!$A$3:$B$1004,2,FALSE)</f>
        <v>0</v>
      </c>
      <c r="N37" s="81">
        <v>0</v>
      </c>
      <c r="O37" s="79">
        <v>0</v>
      </c>
      <c r="P37" s="79" t="str">
        <f t="shared" si="41"/>
        <v>00</v>
      </c>
      <c r="Q37" s="82">
        <f>VLOOKUP(P37,'Tableau coefficient '!$A$3:$B$1004,2,FALSE)</f>
        <v>0</v>
      </c>
      <c r="R37" s="81">
        <v>0</v>
      </c>
      <c r="S37" s="79">
        <v>0</v>
      </c>
      <c r="T37" s="79" t="str">
        <f t="shared" si="5"/>
        <v>00</v>
      </c>
      <c r="U37" s="82">
        <f>VLOOKUP(T37,'Tableau coefficient '!$A$3:$B$1004,2,FALSE)</f>
        <v>0</v>
      </c>
      <c r="V37" s="83">
        <v>0</v>
      </c>
      <c r="W37" s="84">
        <v>0</v>
      </c>
      <c r="X37" s="84" t="str">
        <f t="shared" si="42"/>
        <v>00</v>
      </c>
      <c r="Y37" s="85">
        <f>(VLOOKUP(X37,'Tableau coefficient '!$A$3:$B$1004,2,FALSE))*2</f>
        <v>0</v>
      </c>
      <c r="Z37" s="83">
        <v>0</v>
      </c>
      <c r="AA37" s="84">
        <v>0</v>
      </c>
      <c r="AB37" s="84" t="str">
        <f t="shared" si="7"/>
        <v>00</v>
      </c>
      <c r="AC37" s="85">
        <f>(VLOOKUP(AB37,'Tableau coefficient '!$A$3:$B$1004,2,FALSE))*2</f>
        <v>0</v>
      </c>
      <c r="AD37" s="81">
        <v>0</v>
      </c>
      <c r="AE37" s="79">
        <v>0</v>
      </c>
      <c r="AF37" s="79" t="str">
        <f t="shared" si="0"/>
        <v>00</v>
      </c>
      <c r="AG37" s="82">
        <f>VLOOKUP(AF37,'Tableau coefficient '!$A$3:$B$1004,2,FALSE)</f>
        <v>0</v>
      </c>
      <c r="AH37" s="81">
        <v>0</v>
      </c>
      <c r="AI37" s="79">
        <v>0</v>
      </c>
      <c r="AJ37" s="79" t="str">
        <f t="shared" si="8"/>
        <v>00</v>
      </c>
      <c r="AK37" s="82">
        <f>VLOOKUP(AJ37,'Tableau coefficient '!$A$3:$B$1004,2,FALSE)</f>
        <v>0</v>
      </c>
      <c r="AL37" s="81">
        <v>0</v>
      </c>
      <c r="AM37" s="79">
        <v>0</v>
      </c>
      <c r="AN37" s="79" t="str">
        <f t="shared" si="43"/>
        <v>00</v>
      </c>
      <c r="AO37" s="82">
        <f>VLOOKUP(AN37,'Tableau coefficient '!$A$3:$B$1004,2,FALSE)</f>
        <v>0</v>
      </c>
      <c r="AP37" s="81" t="s">
        <v>1505</v>
      </c>
      <c r="AQ37" s="79">
        <v>13</v>
      </c>
      <c r="AR37" s="79" t="str">
        <f t="shared" si="10"/>
        <v>J13</v>
      </c>
      <c r="AS37" s="82">
        <f>VLOOKUP(AR37,'Tableau coefficient '!$A$3:$B$1004,2,FALSE)</f>
        <v>65</v>
      </c>
      <c r="AT37" s="81">
        <v>0</v>
      </c>
      <c r="AU37" s="79">
        <v>0</v>
      </c>
      <c r="AV37" s="79" t="str">
        <f t="shared" si="11"/>
        <v>00</v>
      </c>
      <c r="AW37" s="82">
        <f>VLOOKUP(AV37,'Tableau coefficient '!$A$3:$B$1004,2,FALSE)</f>
        <v>0</v>
      </c>
      <c r="AX37" s="81" t="s">
        <v>1505</v>
      </c>
      <c r="AY37" s="79">
        <v>21</v>
      </c>
      <c r="AZ37" s="79" t="str">
        <f t="shared" si="44"/>
        <v>J21</v>
      </c>
      <c r="BA37" s="82">
        <f>VLOOKUP(AZ37,'Tableau coefficient '!$A$3:$B$1004,2,FALSE)</f>
        <v>61</v>
      </c>
      <c r="BB37" s="83">
        <v>0</v>
      </c>
      <c r="BC37" s="84">
        <v>0</v>
      </c>
      <c r="BD37" s="84" t="str">
        <f t="shared" si="13"/>
        <v>00</v>
      </c>
      <c r="BE37" s="85">
        <f>(VLOOKUP(BD37,'Tableau coefficient '!$A$3:$B$1004,2,FALSE))*2</f>
        <v>0</v>
      </c>
      <c r="BF37" s="95">
        <v>0</v>
      </c>
      <c r="BG37" s="93">
        <v>0</v>
      </c>
      <c r="BH37" s="93" t="str">
        <f t="shared" si="45"/>
        <v>00</v>
      </c>
      <c r="BI37" s="96">
        <f>VLOOKUP(BH37,'Tableau coefficient '!$A$3:$B$1004,2,FALSE)</f>
        <v>0</v>
      </c>
      <c r="BJ37" s="95">
        <v>0</v>
      </c>
      <c r="BK37" s="93">
        <v>0</v>
      </c>
      <c r="BL37" s="93" t="str">
        <f t="shared" si="15"/>
        <v>00</v>
      </c>
      <c r="BM37" s="96">
        <f>VLOOKUP(BL37,'Tableau coefficient '!$A$3:$B$1004,2,FALSE)</f>
        <v>0</v>
      </c>
      <c r="BN37" s="86">
        <f t="shared" si="39"/>
        <v>126</v>
      </c>
      <c r="BO37" s="79">
        <f t="shared" si="1"/>
        <v>265</v>
      </c>
    </row>
    <row r="38" spans="1:67" ht="14" customHeight="1">
      <c r="A38" s="100" t="s">
        <v>1127</v>
      </c>
      <c r="B38" s="78" t="s">
        <v>1588</v>
      </c>
      <c r="C38" s="79" t="s">
        <v>5</v>
      </c>
      <c r="D38" s="79" t="s">
        <v>1630</v>
      </c>
      <c r="E38" s="80" t="s">
        <v>1066</v>
      </c>
      <c r="F38" s="81">
        <v>0</v>
      </c>
      <c r="G38" s="79">
        <v>0</v>
      </c>
      <c r="H38" s="79" t="str">
        <f t="shared" si="17"/>
        <v>00</v>
      </c>
      <c r="I38" s="82">
        <f>VLOOKUP(H38,'Tableau coefficient '!$A$3:$B$1004,2,FALSE)</f>
        <v>0</v>
      </c>
      <c r="J38" s="81">
        <v>0</v>
      </c>
      <c r="K38" s="79">
        <v>0</v>
      </c>
      <c r="L38" s="79" t="str">
        <f t="shared" si="3"/>
        <v>00</v>
      </c>
      <c r="M38" s="82">
        <f>VLOOKUP(L38,'Tableau coefficient '!$A$3:$B$1004,2,FALSE)</f>
        <v>0</v>
      </c>
      <c r="N38" s="81">
        <v>0</v>
      </c>
      <c r="O38" s="79">
        <v>0</v>
      </c>
      <c r="P38" s="79" t="str">
        <f t="shared" si="41"/>
        <v>00</v>
      </c>
      <c r="Q38" s="82">
        <f>VLOOKUP(P38,'Tableau coefficient '!$A$3:$B$1004,2,FALSE)</f>
        <v>0</v>
      </c>
      <c r="R38" s="81">
        <v>0</v>
      </c>
      <c r="S38" s="79">
        <v>0</v>
      </c>
      <c r="T38" s="79" t="str">
        <f t="shared" si="5"/>
        <v>00</v>
      </c>
      <c r="U38" s="82">
        <f>VLOOKUP(T38,'Tableau coefficient '!$A$3:$B$1004,2,FALSE)</f>
        <v>0</v>
      </c>
      <c r="V38" s="83">
        <v>0</v>
      </c>
      <c r="W38" s="84">
        <v>0</v>
      </c>
      <c r="X38" s="84" t="str">
        <f t="shared" si="42"/>
        <v>00</v>
      </c>
      <c r="Y38" s="85">
        <f>(VLOOKUP(X38,'Tableau coefficient '!$A$3:$B$1004,2,FALSE))*2</f>
        <v>0</v>
      </c>
      <c r="Z38" s="83">
        <v>0</v>
      </c>
      <c r="AA38" s="84">
        <v>0</v>
      </c>
      <c r="AB38" s="84" t="str">
        <f t="shared" si="7"/>
        <v>00</v>
      </c>
      <c r="AC38" s="85">
        <f>(VLOOKUP(AB38,'Tableau coefficient '!$A$3:$B$1004,2,FALSE))*2</f>
        <v>0</v>
      </c>
      <c r="AD38" s="81">
        <v>0</v>
      </c>
      <c r="AE38" s="79">
        <v>0</v>
      </c>
      <c r="AF38" s="79" t="str">
        <f t="shared" si="0"/>
        <v>00</v>
      </c>
      <c r="AG38" s="82">
        <f>VLOOKUP(AF38,'Tableau coefficient '!$A$3:$B$1004,2,FALSE)</f>
        <v>0</v>
      </c>
      <c r="AH38" s="81">
        <v>0</v>
      </c>
      <c r="AI38" s="79">
        <v>0</v>
      </c>
      <c r="AJ38" s="79" t="str">
        <f t="shared" si="8"/>
        <v>00</v>
      </c>
      <c r="AK38" s="82">
        <f>VLOOKUP(AJ38,'Tableau coefficient '!$A$3:$B$1004,2,FALSE)</f>
        <v>0</v>
      </c>
      <c r="AL38" s="81">
        <v>0</v>
      </c>
      <c r="AM38" s="79">
        <v>0</v>
      </c>
      <c r="AN38" s="79" t="str">
        <f t="shared" si="43"/>
        <v>00</v>
      </c>
      <c r="AO38" s="82">
        <f>VLOOKUP(AN38,'Tableau coefficient '!$A$3:$B$1004,2,FALSE)</f>
        <v>0</v>
      </c>
      <c r="AP38" s="81" t="s">
        <v>1505</v>
      </c>
      <c r="AQ38" s="79">
        <v>20</v>
      </c>
      <c r="AR38" s="79" t="str">
        <f t="shared" si="10"/>
        <v>J20</v>
      </c>
      <c r="AS38" s="82">
        <f>VLOOKUP(AR38,'Tableau coefficient '!$A$3:$B$1004,2,FALSE)</f>
        <v>61.5</v>
      </c>
      <c r="AT38" s="81">
        <v>0</v>
      </c>
      <c r="AU38" s="79">
        <v>0</v>
      </c>
      <c r="AV38" s="79" t="str">
        <f t="shared" si="11"/>
        <v>00</v>
      </c>
      <c r="AW38" s="82">
        <f>VLOOKUP(AV38,'Tableau coefficient '!$A$3:$B$1004,2,FALSE)</f>
        <v>0</v>
      </c>
      <c r="AX38" s="81">
        <v>0</v>
      </c>
      <c r="AY38" s="79">
        <v>0</v>
      </c>
      <c r="AZ38" s="79" t="str">
        <f t="shared" si="44"/>
        <v>00</v>
      </c>
      <c r="BA38" s="82">
        <f>VLOOKUP(AZ38,'Tableau coefficient '!$A$3:$B$1004,2,FALSE)</f>
        <v>0</v>
      </c>
      <c r="BB38" s="83">
        <v>0</v>
      </c>
      <c r="BC38" s="84">
        <v>0</v>
      </c>
      <c r="BD38" s="84" t="str">
        <f t="shared" si="13"/>
        <v>00</v>
      </c>
      <c r="BE38" s="85">
        <f>(VLOOKUP(BD38,'Tableau coefficient '!$A$3:$B$1004,2,FALSE))*2</f>
        <v>0</v>
      </c>
      <c r="BF38" s="95">
        <v>0</v>
      </c>
      <c r="BG38" s="93">
        <v>0</v>
      </c>
      <c r="BH38" s="93" t="str">
        <f t="shared" si="45"/>
        <v>00</v>
      </c>
      <c r="BI38" s="96">
        <f>VLOOKUP(BH38,'Tableau coefficient '!$A$3:$B$1004,2,FALSE)</f>
        <v>0</v>
      </c>
      <c r="BJ38" s="95">
        <v>0</v>
      </c>
      <c r="BK38" s="93">
        <v>0</v>
      </c>
      <c r="BL38" s="93" t="str">
        <f t="shared" si="15"/>
        <v>00</v>
      </c>
      <c r="BM38" s="96">
        <f>VLOOKUP(BL38,'Tableau coefficient '!$A$3:$B$1004,2,FALSE)</f>
        <v>0</v>
      </c>
      <c r="BN38" s="86">
        <f t="shared" si="39"/>
        <v>61.5</v>
      </c>
      <c r="BO38" s="79">
        <f t="shared" si="1"/>
        <v>292</v>
      </c>
    </row>
    <row r="39" spans="1:67" ht="14" customHeight="1">
      <c r="A39" s="100" t="s">
        <v>1589</v>
      </c>
      <c r="B39" s="78" t="s">
        <v>1110</v>
      </c>
      <c r="C39" s="79" t="s">
        <v>5</v>
      </c>
      <c r="D39" s="79" t="s">
        <v>1631</v>
      </c>
      <c r="E39" s="80" t="s">
        <v>15</v>
      </c>
      <c r="F39" s="81">
        <v>0</v>
      </c>
      <c r="G39" s="79">
        <v>0</v>
      </c>
      <c r="H39" s="79" t="str">
        <f t="shared" si="17"/>
        <v>00</v>
      </c>
      <c r="I39" s="82">
        <f>VLOOKUP(H39,'Tableau coefficient '!$A$3:$B$1004,2,FALSE)</f>
        <v>0</v>
      </c>
      <c r="J39" s="81">
        <v>0</v>
      </c>
      <c r="K39" s="79">
        <v>0</v>
      </c>
      <c r="L39" s="79" t="str">
        <f t="shared" si="3"/>
        <v>00</v>
      </c>
      <c r="M39" s="82">
        <f>VLOOKUP(L39,'Tableau coefficient '!$A$3:$B$1004,2,FALSE)</f>
        <v>0</v>
      </c>
      <c r="N39" s="81">
        <v>0</v>
      </c>
      <c r="O39" s="79">
        <v>0</v>
      </c>
      <c r="P39" s="79" t="str">
        <f t="shared" si="41"/>
        <v>00</v>
      </c>
      <c r="Q39" s="82">
        <f>VLOOKUP(P39,'Tableau coefficient '!$A$3:$B$1004,2,FALSE)</f>
        <v>0</v>
      </c>
      <c r="R39" s="81">
        <v>0</v>
      </c>
      <c r="S39" s="79">
        <v>0</v>
      </c>
      <c r="T39" s="79" t="str">
        <f t="shared" si="5"/>
        <v>00</v>
      </c>
      <c r="U39" s="82">
        <f>VLOOKUP(T39,'Tableau coefficient '!$A$3:$B$1004,2,FALSE)</f>
        <v>0</v>
      </c>
      <c r="V39" s="83">
        <v>0</v>
      </c>
      <c r="W39" s="84">
        <v>0</v>
      </c>
      <c r="X39" s="84" t="str">
        <f t="shared" si="42"/>
        <v>00</v>
      </c>
      <c r="Y39" s="85">
        <f>(VLOOKUP(X39,'Tableau coefficient '!$A$3:$B$1004,2,FALSE))*2</f>
        <v>0</v>
      </c>
      <c r="Z39" s="83">
        <v>0</v>
      </c>
      <c r="AA39" s="84">
        <v>0</v>
      </c>
      <c r="AB39" s="84" t="str">
        <f t="shared" si="7"/>
        <v>00</v>
      </c>
      <c r="AC39" s="85">
        <f>(VLOOKUP(AB39,'Tableau coefficient '!$A$3:$B$1004,2,FALSE))*2</f>
        <v>0</v>
      </c>
      <c r="AD39" s="81">
        <v>0</v>
      </c>
      <c r="AE39" s="79">
        <v>0</v>
      </c>
      <c r="AF39" s="79" t="str">
        <f t="shared" si="0"/>
        <v>00</v>
      </c>
      <c r="AG39" s="82">
        <f>VLOOKUP(AF39,'Tableau coefficient '!$A$3:$B$1004,2,FALSE)</f>
        <v>0</v>
      </c>
      <c r="AH39" s="81">
        <v>0</v>
      </c>
      <c r="AI39" s="79">
        <v>0</v>
      </c>
      <c r="AJ39" s="79" t="str">
        <f t="shared" si="8"/>
        <v>00</v>
      </c>
      <c r="AK39" s="82">
        <f>VLOOKUP(AJ39,'Tableau coefficient '!$A$3:$B$1004,2,FALSE)</f>
        <v>0</v>
      </c>
      <c r="AL39" s="81">
        <v>0</v>
      </c>
      <c r="AM39" s="79">
        <v>0</v>
      </c>
      <c r="AN39" s="79" t="str">
        <f t="shared" si="43"/>
        <v>00</v>
      </c>
      <c r="AO39" s="82">
        <f>VLOOKUP(AN39,'Tableau coefficient '!$A$3:$B$1004,2,FALSE)</f>
        <v>0</v>
      </c>
      <c r="AP39" s="81" t="s">
        <v>1505</v>
      </c>
      <c r="AQ39" s="79">
        <v>3</v>
      </c>
      <c r="AR39" s="79" t="str">
        <f t="shared" si="10"/>
        <v>J3</v>
      </c>
      <c r="AS39" s="82">
        <f>VLOOKUP(AR39,'Tableau coefficient '!$A$3:$B$1004,2,FALSE)</f>
        <v>110</v>
      </c>
      <c r="AT39" s="81">
        <v>0</v>
      </c>
      <c r="AU39" s="79">
        <v>0</v>
      </c>
      <c r="AV39" s="79" t="str">
        <f t="shared" si="11"/>
        <v>00</v>
      </c>
      <c r="AW39" s="82">
        <f>VLOOKUP(AV39,'Tableau coefficient '!$A$3:$B$1004,2,FALSE)</f>
        <v>0</v>
      </c>
      <c r="AX39" s="81" t="s">
        <v>1505</v>
      </c>
      <c r="AY39" s="79">
        <v>5</v>
      </c>
      <c r="AZ39" s="79" t="str">
        <f t="shared" si="44"/>
        <v>J5</v>
      </c>
      <c r="BA39" s="82">
        <f>VLOOKUP(AZ39,'Tableau coefficient '!$A$3:$B$1004,2,FALSE)</f>
        <v>95</v>
      </c>
      <c r="BB39" s="83" t="s">
        <v>1505</v>
      </c>
      <c r="BC39" s="84">
        <v>5</v>
      </c>
      <c r="BD39" s="84" t="str">
        <f t="shared" si="13"/>
        <v>J5</v>
      </c>
      <c r="BE39" s="85">
        <f>(VLOOKUP(BD39,'Tableau coefficient '!$A$3:$B$1004,2,FALSE))*2</f>
        <v>190</v>
      </c>
      <c r="BF39" s="95">
        <v>0</v>
      </c>
      <c r="BG39" s="93">
        <v>0</v>
      </c>
      <c r="BH39" s="93" t="str">
        <f t="shared" si="45"/>
        <v>00</v>
      </c>
      <c r="BI39" s="96">
        <f>VLOOKUP(BH39,'Tableau coefficient '!$A$3:$B$1004,2,FALSE)</f>
        <v>0</v>
      </c>
      <c r="BJ39" s="95">
        <v>0</v>
      </c>
      <c r="BK39" s="93">
        <v>0</v>
      </c>
      <c r="BL39" s="93" t="str">
        <f t="shared" si="15"/>
        <v>00</v>
      </c>
      <c r="BM39" s="96">
        <f>VLOOKUP(BL39,'Tableau coefficient '!$A$3:$B$1004,2,FALSE)</f>
        <v>0</v>
      </c>
      <c r="BN39" s="86">
        <f t="shared" si="39"/>
        <v>395</v>
      </c>
      <c r="BO39" s="79">
        <f t="shared" si="1"/>
        <v>154</v>
      </c>
    </row>
    <row r="40" spans="1:67" ht="14" customHeight="1">
      <c r="A40" s="89" t="s">
        <v>1485</v>
      </c>
      <c r="B40" s="80" t="s">
        <v>1617</v>
      </c>
      <c r="C40" s="79" t="s">
        <v>5</v>
      </c>
      <c r="D40" s="99" t="s">
        <v>1630</v>
      </c>
      <c r="E40" s="80" t="s">
        <v>13</v>
      </c>
      <c r="F40" s="81">
        <v>0</v>
      </c>
      <c r="G40" s="79">
        <v>0</v>
      </c>
      <c r="H40" s="79" t="str">
        <f t="shared" si="17"/>
        <v>00</v>
      </c>
      <c r="I40" s="82">
        <f>VLOOKUP(H40,'Tableau coefficient '!$A$3:$B$1004,2,FALSE)</f>
        <v>0</v>
      </c>
      <c r="J40" s="81">
        <v>0</v>
      </c>
      <c r="K40" s="79">
        <v>0</v>
      </c>
      <c r="L40" s="79" t="str">
        <f t="shared" si="3"/>
        <v>00</v>
      </c>
      <c r="M40" s="82">
        <f>VLOOKUP(L40,'Tableau coefficient '!$A$3:$B$1004,2,FALSE)</f>
        <v>0</v>
      </c>
      <c r="N40" s="81">
        <v>0</v>
      </c>
      <c r="O40" s="79">
        <v>0</v>
      </c>
      <c r="P40" s="79" t="str">
        <f t="shared" si="41"/>
        <v>00</v>
      </c>
      <c r="Q40" s="82">
        <f>VLOOKUP(P40,'Tableau coefficient '!$A$3:$B$1004,2,FALSE)</f>
        <v>0</v>
      </c>
      <c r="R40" s="81">
        <v>0</v>
      </c>
      <c r="S40" s="79">
        <v>0</v>
      </c>
      <c r="T40" s="79" t="str">
        <f t="shared" si="5"/>
        <v>00</v>
      </c>
      <c r="U40" s="82">
        <f>VLOOKUP(T40,'Tableau coefficient '!$A$3:$B$1004,2,FALSE)</f>
        <v>0</v>
      </c>
      <c r="V40" s="83">
        <v>0</v>
      </c>
      <c r="W40" s="84">
        <v>0</v>
      </c>
      <c r="X40" s="84" t="str">
        <f t="shared" si="42"/>
        <v>00</v>
      </c>
      <c r="Y40" s="85">
        <f>(VLOOKUP(X40,'Tableau coefficient '!$A$3:$B$1004,2,FALSE))*2</f>
        <v>0</v>
      </c>
      <c r="Z40" s="83">
        <v>0</v>
      </c>
      <c r="AA40" s="84">
        <v>0</v>
      </c>
      <c r="AB40" s="84" t="str">
        <f t="shared" si="7"/>
        <v>00</v>
      </c>
      <c r="AC40" s="85">
        <f>(VLOOKUP(AB40,'Tableau coefficient '!$A$3:$B$1004,2,FALSE))*2</f>
        <v>0</v>
      </c>
      <c r="AD40" s="81">
        <v>0</v>
      </c>
      <c r="AE40" s="79">
        <v>0</v>
      </c>
      <c r="AF40" s="79" t="str">
        <f t="shared" si="0"/>
        <v>00</v>
      </c>
      <c r="AG40" s="82">
        <f>VLOOKUP(AF40,'Tableau coefficient '!$A$3:$B$1004,2,FALSE)</f>
        <v>0</v>
      </c>
      <c r="AH40" s="81">
        <v>0</v>
      </c>
      <c r="AI40" s="79">
        <v>0</v>
      </c>
      <c r="AJ40" s="79" t="str">
        <f t="shared" si="8"/>
        <v>00</v>
      </c>
      <c r="AK40" s="82">
        <f>VLOOKUP(AJ40,'Tableau coefficient '!$A$3:$B$1004,2,FALSE)</f>
        <v>0</v>
      </c>
      <c r="AL40" s="81">
        <v>0</v>
      </c>
      <c r="AM40" s="79">
        <v>0</v>
      </c>
      <c r="AN40" s="79" t="str">
        <f t="shared" si="43"/>
        <v>00</v>
      </c>
      <c r="AO40" s="82">
        <f>VLOOKUP(AN40,'Tableau coefficient '!$A$3:$B$1004,2,FALSE)</f>
        <v>0</v>
      </c>
      <c r="AP40" s="81">
        <v>0</v>
      </c>
      <c r="AQ40" s="79">
        <v>0</v>
      </c>
      <c r="AR40" s="79" t="str">
        <f t="shared" si="10"/>
        <v>00</v>
      </c>
      <c r="AS40" s="82">
        <f>VLOOKUP(AR40,'Tableau coefficient '!$A$3:$B$1004,2,FALSE)</f>
        <v>0</v>
      </c>
      <c r="AT40" s="81">
        <v>0</v>
      </c>
      <c r="AU40" s="79">
        <v>0</v>
      </c>
      <c r="AV40" s="79" t="str">
        <f t="shared" si="11"/>
        <v>00</v>
      </c>
      <c r="AW40" s="82">
        <f>VLOOKUP(AV40,'Tableau coefficient '!$A$3:$B$1004,2,FALSE)</f>
        <v>0</v>
      </c>
      <c r="AX40" s="81">
        <v>0</v>
      </c>
      <c r="AY40" s="79">
        <v>0</v>
      </c>
      <c r="AZ40" s="79" t="str">
        <f t="shared" si="44"/>
        <v>00</v>
      </c>
      <c r="BA40" s="82">
        <f>VLOOKUP(AZ40,'Tableau coefficient '!$A$3:$B$1004,2,FALSE)</f>
        <v>0</v>
      </c>
      <c r="BB40" s="83" t="s">
        <v>1505</v>
      </c>
      <c r="BC40" s="84">
        <v>27</v>
      </c>
      <c r="BD40" s="84" t="str">
        <f t="shared" si="13"/>
        <v>J27</v>
      </c>
      <c r="BE40" s="85">
        <f>(VLOOKUP(BD40,'Tableau coefficient '!$A$3:$B$1004,2,FALSE))*2</f>
        <v>116</v>
      </c>
      <c r="BF40" s="95">
        <v>0</v>
      </c>
      <c r="BG40" s="93">
        <v>0</v>
      </c>
      <c r="BH40" s="93" t="str">
        <f t="shared" si="45"/>
        <v>00</v>
      </c>
      <c r="BI40" s="96">
        <f>VLOOKUP(BH40,'Tableau coefficient '!$A$3:$B$1004,2,FALSE)</f>
        <v>0</v>
      </c>
      <c r="BJ40" s="95">
        <v>0</v>
      </c>
      <c r="BK40" s="93">
        <v>0</v>
      </c>
      <c r="BL40" s="93" t="str">
        <f t="shared" si="15"/>
        <v>00</v>
      </c>
      <c r="BM40" s="96">
        <f>VLOOKUP(BL40,'Tableau coefficient '!$A$3:$B$1004,2,FALSE)</f>
        <v>0</v>
      </c>
      <c r="BN40" s="86">
        <f t="shared" si="39"/>
        <v>116</v>
      </c>
      <c r="BO40" s="79">
        <f t="shared" si="1"/>
        <v>269</v>
      </c>
    </row>
    <row r="41" spans="1:67" ht="14" customHeight="1">
      <c r="A41" s="119" t="s">
        <v>1069</v>
      </c>
      <c r="B41" s="120" t="s">
        <v>1074</v>
      </c>
      <c r="C41" s="93" t="s">
        <v>19</v>
      </c>
      <c r="D41" s="74" t="s">
        <v>1630</v>
      </c>
      <c r="E41" s="94" t="s">
        <v>1067</v>
      </c>
      <c r="F41" s="95" t="s">
        <v>1505</v>
      </c>
      <c r="G41" s="93">
        <v>20</v>
      </c>
      <c r="H41" s="93" t="str">
        <f t="shared" si="17"/>
        <v>J20</v>
      </c>
      <c r="I41" s="96">
        <f>VLOOKUP(H41,'Tableau coefficient '!$A$3:$B$1004,2,FALSE)</f>
        <v>61.5</v>
      </c>
      <c r="J41" s="95">
        <v>0</v>
      </c>
      <c r="K41" s="93">
        <v>0</v>
      </c>
      <c r="L41" s="93" t="str">
        <f t="shared" si="3"/>
        <v>00</v>
      </c>
      <c r="M41" s="96">
        <f>VLOOKUP(L41,'Tableau coefficient '!$A$3:$B$1004,2,FALSE)</f>
        <v>0</v>
      </c>
      <c r="N41" s="95" t="s">
        <v>1505</v>
      </c>
      <c r="O41" s="93">
        <v>16</v>
      </c>
      <c r="P41" s="93" t="str">
        <f t="shared" si="41"/>
        <v>J16</v>
      </c>
      <c r="Q41" s="96">
        <f>VLOOKUP(P41,'Tableau coefficient '!$A$3:$B$1004,2,FALSE)</f>
        <v>63.5</v>
      </c>
      <c r="R41" s="95" t="s">
        <v>1505</v>
      </c>
      <c r="S41" s="93">
        <v>30</v>
      </c>
      <c r="T41" s="93" t="str">
        <f t="shared" si="5"/>
        <v>J30</v>
      </c>
      <c r="U41" s="96">
        <f>VLOOKUP(T41,'Tableau coefficient '!$A$3:$B$1004,2,FALSE)</f>
        <v>56.5</v>
      </c>
      <c r="V41" s="83" t="s">
        <v>1505</v>
      </c>
      <c r="W41" s="84">
        <v>26</v>
      </c>
      <c r="X41" s="84" t="str">
        <f t="shared" si="42"/>
        <v>J26</v>
      </c>
      <c r="Y41" s="85">
        <f>(VLOOKUP(X41,'Tableau coefficient '!$A$3:$B$1004,2,FALSE))*2</f>
        <v>117</v>
      </c>
      <c r="Z41" s="83" t="s">
        <v>1505</v>
      </c>
      <c r="AA41" s="84">
        <v>18</v>
      </c>
      <c r="AB41" s="84" t="str">
        <f t="shared" si="7"/>
        <v>J18</v>
      </c>
      <c r="AC41" s="85">
        <f>(VLOOKUP(AB41,'Tableau coefficient '!$A$3:$B$1004,2,FALSE))*2</f>
        <v>125</v>
      </c>
      <c r="AD41" s="95" t="s">
        <v>1505</v>
      </c>
      <c r="AE41" s="93">
        <v>22</v>
      </c>
      <c r="AF41" s="93" t="str">
        <f t="shared" si="0"/>
        <v>J22</v>
      </c>
      <c r="AG41" s="96">
        <f>VLOOKUP(AF41,'Tableau coefficient '!$A$3:$B$1004,2,FALSE)</f>
        <v>60.5</v>
      </c>
      <c r="AH41" s="95">
        <v>0</v>
      </c>
      <c r="AI41" s="93">
        <v>0</v>
      </c>
      <c r="AJ41" s="93" t="str">
        <f t="shared" si="8"/>
        <v>00</v>
      </c>
      <c r="AK41" s="96">
        <f>VLOOKUP(AJ41,'Tableau coefficient '!$A$3:$B$1004,2,FALSE)</f>
        <v>0</v>
      </c>
      <c r="AL41" s="95">
        <v>0</v>
      </c>
      <c r="AM41" s="93">
        <v>0</v>
      </c>
      <c r="AN41" s="93" t="str">
        <f t="shared" si="43"/>
        <v>00</v>
      </c>
      <c r="AO41" s="96">
        <f>VLOOKUP(AN41,'Tableau coefficient '!$A$3:$B$1004,2,FALSE)</f>
        <v>0</v>
      </c>
      <c r="AP41" s="95">
        <v>0</v>
      </c>
      <c r="AQ41" s="93">
        <v>0</v>
      </c>
      <c r="AR41" s="93" t="str">
        <f t="shared" si="10"/>
        <v>00</v>
      </c>
      <c r="AS41" s="96">
        <f>VLOOKUP(AR41,'Tableau coefficient '!$A$3:$B$1004,2,FALSE)</f>
        <v>0</v>
      </c>
      <c r="AT41" s="95">
        <v>0</v>
      </c>
      <c r="AU41" s="93">
        <v>0</v>
      </c>
      <c r="AV41" s="93" t="str">
        <f t="shared" si="11"/>
        <v>00</v>
      </c>
      <c r="AW41" s="96">
        <f>VLOOKUP(AV41,'Tableau coefficient '!$A$3:$B$1004,2,FALSE)</f>
        <v>0</v>
      </c>
      <c r="AX41" s="95" t="s">
        <v>1505</v>
      </c>
      <c r="AY41" s="93">
        <v>30</v>
      </c>
      <c r="AZ41" s="93" t="str">
        <f t="shared" si="44"/>
        <v>J30</v>
      </c>
      <c r="BA41" s="96">
        <f>VLOOKUP(AZ41,'Tableau coefficient '!$A$3:$B$1004,2,FALSE)</f>
        <v>56.5</v>
      </c>
      <c r="BB41" s="83">
        <v>0</v>
      </c>
      <c r="BC41" s="84">
        <v>0</v>
      </c>
      <c r="BD41" s="84" t="str">
        <f t="shared" si="13"/>
        <v>00</v>
      </c>
      <c r="BE41" s="85">
        <f>(VLOOKUP(BD41,'Tableau coefficient '!$A$3:$B$1004,2,FALSE))*2</f>
        <v>0</v>
      </c>
      <c r="BF41" s="95">
        <v>0</v>
      </c>
      <c r="BG41" s="93">
        <v>0</v>
      </c>
      <c r="BH41" s="93" t="str">
        <f t="shared" si="45"/>
        <v>00</v>
      </c>
      <c r="BI41" s="96">
        <f>VLOOKUP(BH41,'Tableau coefficient '!$A$3:$B$1004,2,FALSE)</f>
        <v>0</v>
      </c>
      <c r="BJ41" s="95">
        <v>0</v>
      </c>
      <c r="BK41" s="93">
        <v>0</v>
      </c>
      <c r="BL41" s="93" t="str">
        <f t="shared" si="15"/>
        <v>00</v>
      </c>
      <c r="BM41" s="96">
        <f>VLOOKUP(BL41,'Tableau coefficient '!$A$3:$B$1004,2,FALSE)</f>
        <v>0</v>
      </c>
      <c r="BN41" s="97">
        <f t="shared" si="39"/>
        <v>540.5</v>
      </c>
      <c r="BO41" s="93">
        <f t="shared" si="1"/>
        <v>113</v>
      </c>
    </row>
    <row r="42" spans="1:67" ht="14" customHeight="1">
      <c r="A42" s="119" t="s">
        <v>1070</v>
      </c>
      <c r="B42" s="120" t="s">
        <v>1075</v>
      </c>
      <c r="C42" s="93" t="s">
        <v>19</v>
      </c>
      <c r="D42" s="74" t="s">
        <v>1630</v>
      </c>
      <c r="E42" s="94" t="s">
        <v>11</v>
      </c>
      <c r="F42" s="95">
        <v>0</v>
      </c>
      <c r="G42" s="93">
        <v>0</v>
      </c>
      <c r="H42" s="93" t="str">
        <f t="shared" si="17"/>
        <v>00</v>
      </c>
      <c r="I42" s="96">
        <f>VLOOKUP(H42,'Tableau coefficient '!$A$3:$B$1004,2,FALSE)</f>
        <v>0</v>
      </c>
      <c r="J42" s="95" t="s">
        <v>1505</v>
      </c>
      <c r="K42" s="93">
        <v>26</v>
      </c>
      <c r="L42" s="93" t="str">
        <f t="shared" si="3"/>
        <v>J26</v>
      </c>
      <c r="M42" s="96">
        <f>VLOOKUP(L42,'Tableau coefficient '!$A$3:$B$1004,2,FALSE)</f>
        <v>58.5</v>
      </c>
      <c r="N42" s="95">
        <v>0</v>
      </c>
      <c r="O42" s="93">
        <v>0</v>
      </c>
      <c r="P42" s="93" t="str">
        <f t="shared" si="41"/>
        <v>00</v>
      </c>
      <c r="Q42" s="96">
        <f>VLOOKUP(P42,'Tableau coefficient '!$A$3:$B$1004,2,FALSE)</f>
        <v>0</v>
      </c>
      <c r="R42" s="95" t="s">
        <v>1505</v>
      </c>
      <c r="S42" s="93">
        <v>18</v>
      </c>
      <c r="T42" s="93" t="str">
        <f t="shared" si="5"/>
        <v>J18</v>
      </c>
      <c r="U42" s="96">
        <f>VLOOKUP(T42,'Tableau coefficient '!$A$3:$B$1004,2,FALSE)</f>
        <v>62.5</v>
      </c>
      <c r="V42" s="83">
        <v>0</v>
      </c>
      <c r="W42" s="84">
        <v>0</v>
      </c>
      <c r="X42" s="84" t="str">
        <f t="shared" si="42"/>
        <v>00</v>
      </c>
      <c r="Y42" s="85">
        <f>(VLOOKUP(X42,'Tableau coefficient '!$A$3:$B$1004,2,FALSE))*2</f>
        <v>0</v>
      </c>
      <c r="Z42" s="83">
        <v>0</v>
      </c>
      <c r="AA42" s="84">
        <v>0</v>
      </c>
      <c r="AB42" s="84" t="str">
        <f t="shared" si="7"/>
        <v>00</v>
      </c>
      <c r="AC42" s="85">
        <f>(VLOOKUP(AB42,'Tableau coefficient '!$A$3:$B$1004,2,FALSE))*2</f>
        <v>0</v>
      </c>
      <c r="AD42" s="95" t="s">
        <v>1505</v>
      </c>
      <c r="AE42" s="93">
        <v>14</v>
      </c>
      <c r="AF42" s="93" t="str">
        <f t="shared" si="0"/>
        <v>J14</v>
      </c>
      <c r="AG42" s="96">
        <f>VLOOKUP(AF42,'Tableau coefficient '!$A$3:$B$1004,2,FALSE)</f>
        <v>64.5</v>
      </c>
      <c r="AH42" s="95">
        <v>0</v>
      </c>
      <c r="AI42" s="93">
        <v>0</v>
      </c>
      <c r="AJ42" s="93" t="str">
        <f t="shared" si="8"/>
        <v>00</v>
      </c>
      <c r="AK42" s="96">
        <f>VLOOKUP(AJ42,'Tableau coefficient '!$A$3:$B$1004,2,FALSE)</f>
        <v>0</v>
      </c>
      <c r="AL42" s="95">
        <v>0</v>
      </c>
      <c r="AM42" s="93">
        <v>0</v>
      </c>
      <c r="AN42" s="93" t="str">
        <f t="shared" si="43"/>
        <v>00</v>
      </c>
      <c r="AO42" s="96">
        <f>VLOOKUP(AN42,'Tableau coefficient '!$A$3:$B$1004,2,FALSE)</f>
        <v>0</v>
      </c>
      <c r="AP42" s="95" t="s">
        <v>1505</v>
      </c>
      <c r="AQ42" s="93">
        <v>10</v>
      </c>
      <c r="AR42" s="93" t="str">
        <f t="shared" si="10"/>
        <v>J10</v>
      </c>
      <c r="AS42" s="96">
        <f>VLOOKUP(AR42,'Tableau coefficient '!$A$3:$B$1004,2,FALSE)</f>
        <v>72.5</v>
      </c>
      <c r="AT42" s="95">
        <v>0</v>
      </c>
      <c r="AU42" s="93">
        <v>0</v>
      </c>
      <c r="AV42" s="93" t="str">
        <f t="shared" si="11"/>
        <v>00</v>
      </c>
      <c r="AW42" s="96">
        <f>VLOOKUP(AV42,'Tableau coefficient '!$A$3:$B$1004,2,FALSE)</f>
        <v>0</v>
      </c>
      <c r="AX42" s="95" t="s">
        <v>1505</v>
      </c>
      <c r="AY42" s="93">
        <v>9</v>
      </c>
      <c r="AZ42" s="93" t="str">
        <f t="shared" si="44"/>
        <v>J9</v>
      </c>
      <c r="BA42" s="96">
        <f>VLOOKUP(AZ42,'Tableau coefficient '!$A$3:$B$1004,2,FALSE)</f>
        <v>75</v>
      </c>
      <c r="BB42" s="83" t="s">
        <v>1505</v>
      </c>
      <c r="BC42" s="84">
        <v>11</v>
      </c>
      <c r="BD42" s="84" t="str">
        <f t="shared" si="13"/>
        <v>J11</v>
      </c>
      <c r="BE42" s="85">
        <f>(VLOOKUP(BD42,'Tableau coefficient '!$A$3:$B$1004,2,FALSE))*2</f>
        <v>140</v>
      </c>
      <c r="BF42" s="95">
        <v>0</v>
      </c>
      <c r="BG42" s="93">
        <v>0</v>
      </c>
      <c r="BH42" s="93" t="str">
        <f t="shared" si="45"/>
        <v>00</v>
      </c>
      <c r="BI42" s="96">
        <f>VLOOKUP(BH42,'Tableau coefficient '!$A$3:$B$1004,2,FALSE)</f>
        <v>0</v>
      </c>
      <c r="BJ42" s="95">
        <v>0</v>
      </c>
      <c r="BK42" s="93">
        <v>0</v>
      </c>
      <c r="BL42" s="93" t="str">
        <f t="shared" si="15"/>
        <v>00</v>
      </c>
      <c r="BM42" s="96">
        <f>VLOOKUP(BL42,'Tableau coefficient '!$A$3:$B$1004,2,FALSE)</f>
        <v>0</v>
      </c>
      <c r="BN42" s="97">
        <f t="shared" si="39"/>
        <v>473</v>
      </c>
      <c r="BO42" s="93">
        <f t="shared" si="1"/>
        <v>128</v>
      </c>
    </row>
    <row r="43" spans="1:67" ht="14" customHeight="1">
      <c r="A43" s="123" t="s">
        <v>1071</v>
      </c>
      <c r="B43" s="124" t="s">
        <v>1076</v>
      </c>
      <c r="C43" s="93" t="s">
        <v>19</v>
      </c>
      <c r="D43" s="74" t="s">
        <v>1631</v>
      </c>
      <c r="E43" s="94" t="s">
        <v>1066</v>
      </c>
      <c r="F43" s="95" t="s">
        <v>1505</v>
      </c>
      <c r="G43" s="93">
        <v>6</v>
      </c>
      <c r="H43" s="93" t="str">
        <f t="shared" si="17"/>
        <v>J6</v>
      </c>
      <c r="I43" s="96">
        <f>VLOOKUP(H43,'Tableau coefficient '!$A$3:$B$1004,2,FALSE)</f>
        <v>90</v>
      </c>
      <c r="J43" s="95" t="s">
        <v>1505</v>
      </c>
      <c r="K43" s="93">
        <v>7</v>
      </c>
      <c r="L43" s="93" t="str">
        <f t="shared" si="3"/>
        <v>J7</v>
      </c>
      <c r="M43" s="96">
        <f>VLOOKUP(L43,'Tableau coefficient '!$A$3:$B$1004,2,FALSE)</f>
        <v>85</v>
      </c>
      <c r="N43" s="95" t="s">
        <v>1505</v>
      </c>
      <c r="O43" s="93">
        <v>6</v>
      </c>
      <c r="P43" s="93" t="str">
        <f t="shared" si="41"/>
        <v>J6</v>
      </c>
      <c r="Q43" s="96">
        <f>VLOOKUP(P43,'Tableau coefficient '!$A$3:$B$1004,2,FALSE)</f>
        <v>90</v>
      </c>
      <c r="R43" s="95" t="s">
        <v>1505</v>
      </c>
      <c r="S43" s="93">
        <v>9</v>
      </c>
      <c r="T43" s="93" t="str">
        <f t="shared" si="5"/>
        <v>J9</v>
      </c>
      <c r="U43" s="96">
        <f>VLOOKUP(T43,'Tableau coefficient '!$A$3:$B$1004,2,FALSE)</f>
        <v>75</v>
      </c>
      <c r="V43" s="83" t="s">
        <v>1505</v>
      </c>
      <c r="W43" s="84">
        <v>6</v>
      </c>
      <c r="X43" s="84" t="str">
        <f t="shared" si="42"/>
        <v>J6</v>
      </c>
      <c r="Y43" s="85">
        <f>(VLOOKUP(X43,'Tableau coefficient '!$A$3:$B$1004,2,FALSE))*2</f>
        <v>180</v>
      </c>
      <c r="Z43" s="83" t="s">
        <v>1505</v>
      </c>
      <c r="AA43" s="84">
        <v>4</v>
      </c>
      <c r="AB43" s="84" t="str">
        <f t="shared" si="7"/>
        <v>J4</v>
      </c>
      <c r="AC43" s="85">
        <f>(VLOOKUP(AB43,'Tableau coefficient '!$A$3:$B$1004,2,FALSE))*2</f>
        <v>200</v>
      </c>
      <c r="AD43" s="95" t="s">
        <v>1505</v>
      </c>
      <c r="AE43" s="93">
        <v>7</v>
      </c>
      <c r="AF43" s="93" t="str">
        <f t="shared" si="0"/>
        <v>J7</v>
      </c>
      <c r="AG43" s="96">
        <f>VLOOKUP(AF43,'Tableau coefficient '!$A$3:$B$1004,2,FALSE)</f>
        <v>85</v>
      </c>
      <c r="AH43" s="95">
        <v>0</v>
      </c>
      <c r="AI43" s="93">
        <v>0</v>
      </c>
      <c r="AJ43" s="93" t="str">
        <f t="shared" si="8"/>
        <v>00</v>
      </c>
      <c r="AK43" s="96">
        <f>VLOOKUP(AJ43,'Tableau coefficient '!$A$3:$B$1004,2,FALSE)</f>
        <v>0</v>
      </c>
      <c r="AL43" s="95">
        <v>0</v>
      </c>
      <c r="AM43" s="93">
        <v>0</v>
      </c>
      <c r="AN43" s="93" t="str">
        <f t="shared" si="43"/>
        <v>00</v>
      </c>
      <c r="AO43" s="96">
        <f>VLOOKUP(AN43,'Tableau coefficient '!$A$3:$B$1004,2,FALSE)</f>
        <v>0</v>
      </c>
      <c r="AP43" s="95">
        <v>0</v>
      </c>
      <c r="AQ43" s="93">
        <v>0</v>
      </c>
      <c r="AR43" s="93" t="str">
        <f t="shared" si="10"/>
        <v>00</v>
      </c>
      <c r="AS43" s="96">
        <f>VLOOKUP(AR43,'Tableau coefficient '!$A$3:$B$1004,2,FALSE)</f>
        <v>0</v>
      </c>
      <c r="AT43" s="95">
        <v>0</v>
      </c>
      <c r="AU43" s="93">
        <v>0</v>
      </c>
      <c r="AV43" s="93" t="str">
        <f t="shared" si="11"/>
        <v>00</v>
      </c>
      <c r="AW43" s="96">
        <f>VLOOKUP(AV43,'Tableau coefficient '!$A$3:$B$1004,2,FALSE)</f>
        <v>0</v>
      </c>
      <c r="AX43" s="95" t="s">
        <v>1505</v>
      </c>
      <c r="AY43" s="93">
        <v>6</v>
      </c>
      <c r="AZ43" s="93" t="str">
        <f t="shared" si="44"/>
        <v>J6</v>
      </c>
      <c r="BA43" s="96">
        <f>VLOOKUP(AZ43,'Tableau coefficient '!$A$3:$B$1004,2,FALSE)</f>
        <v>90</v>
      </c>
      <c r="BB43" s="83" t="s">
        <v>1505</v>
      </c>
      <c r="BC43" s="84">
        <v>12</v>
      </c>
      <c r="BD43" s="84" t="str">
        <f t="shared" si="13"/>
        <v>J12</v>
      </c>
      <c r="BE43" s="85">
        <f>(VLOOKUP(BD43,'Tableau coefficient '!$A$3:$B$1004,2,FALSE))*2</f>
        <v>135</v>
      </c>
      <c r="BF43" s="95">
        <v>0</v>
      </c>
      <c r="BG43" s="93">
        <v>0</v>
      </c>
      <c r="BH43" s="93" t="str">
        <f t="shared" si="45"/>
        <v>00</v>
      </c>
      <c r="BI43" s="96">
        <f>VLOOKUP(BH43,'Tableau coefficient '!$A$3:$B$1004,2,FALSE)</f>
        <v>0</v>
      </c>
      <c r="BJ43" s="95">
        <v>0</v>
      </c>
      <c r="BK43" s="93">
        <v>0</v>
      </c>
      <c r="BL43" s="93" t="str">
        <f t="shared" si="15"/>
        <v>00</v>
      </c>
      <c r="BM43" s="96">
        <f>VLOOKUP(BL43,'Tableau coefficient '!$A$3:$B$1004,2,FALSE)</f>
        <v>0</v>
      </c>
      <c r="BN43" s="97">
        <f t="shared" si="39"/>
        <v>1030</v>
      </c>
      <c r="BO43" s="93">
        <f t="shared" si="1"/>
        <v>32</v>
      </c>
    </row>
    <row r="44" spans="1:67" ht="14" customHeight="1">
      <c r="A44" s="119" t="s">
        <v>1072</v>
      </c>
      <c r="B44" s="120" t="s">
        <v>1077</v>
      </c>
      <c r="C44" s="93" t="s">
        <v>19</v>
      </c>
      <c r="D44" s="74" t="s">
        <v>1630</v>
      </c>
      <c r="E44" s="94" t="s">
        <v>1067</v>
      </c>
      <c r="F44" s="95">
        <v>0</v>
      </c>
      <c r="G44" s="93">
        <v>0</v>
      </c>
      <c r="H44" s="93" t="str">
        <f t="shared" si="17"/>
        <v>00</v>
      </c>
      <c r="I44" s="96">
        <f>VLOOKUP(H44,'Tableau coefficient '!$A$3:$B$1004,2,FALSE)</f>
        <v>0</v>
      </c>
      <c r="J44" s="95">
        <v>0</v>
      </c>
      <c r="K44" s="93">
        <v>0</v>
      </c>
      <c r="L44" s="93" t="str">
        <f t="shared" si="3"/>
        <v>00</v>
      </c>
      <c r="M44" s="96">
        <f>VLOOKUP(L44,'Tableau coefficient '!$A$3:$B$1004,2,FALSE)</f>
        <v>0</v>
      </c>
      <c r="N44" s="95" t="s">
        <v>1505</v>
      </c>
      <c r="O44" s="101">
        <v>103</v>
      </c>
      <c r="P44" s="93" t="str">
        <f t="shared" si="41"/>
        <v>J103</v>
      </c>
      <c r="Q44" s="96">
        <f>VLOOKUP(P44,'Tableau coefficient '!$A$3:$B$1004,2,FALSE)</f>
        <v>20</v>
      </c>
      <c r="R44" s="95" t="s">
        <v>1505</v>
      </c>
      <c r="S44" s="93">
        <v>23</v>
      </c>
      <c r="T44" s="93" t="str">
        <f t="shared" si="5"/>
        <v>J23</v>
      </c>
      <c r="U44" s="96">
        <f>VLOOKUP(T44,'Tableau coefficient '!$A$3:$B$1004,2,FALSE)</f>
        <v>60</v>
      </c>
      <c r="V44" s="83">
        <v>0</v>
      </c>
      <c r="W44" s="84">
        <v>0</v>
      </c>
      <c r="X44" s="84" t="str">
        <f t="shared" si="42"/>
        <v>00</v>
      </c>
      <c r="Y44" s="85">
        <f>(VLOOKUP(X44,'Tableau coefficient '!$A$3:$B$1004,2,FALSE))*2</f>
        <v>0</v>
      </c>
      <c r="Z44" s="83">
        <v>0</v>
      </c>
      <c r="AA44" s="84">
        <v>0</v>
      </c>
      <c r="AB44" s="84" t="str">
        <f t="shared" si="7"/>
        <v>00</v>
      </c>
      <c r="AC44" s="85">
        <f>(VLOOKUP(AB44,'Tableau coefficient '!$A$3:$B$1004,2,FALSE))*2</f>
        <v>0</v>
      </c>
      <c r="AD44" s="95">
        <v>0</v>
      </c>
      <c r="AE44" s="93">
        <v>0</v>
      </c>
      <c r="AF44" s="93" t="str">
        <f t="shared" si="0"/>
        <v>00</v>
      </c>
      <c r="AG44" s="96">
        <f>VLOOKUP(AF44,'Tableau coefficient '!$A$3:$B$1004,2,FALSE)</f>
        <v>0</v>
      </c>
      <c r="AH44" s="95">
        <v>0</v>
      </c>
      <c r="AI44" s="93">
        <v>0</v>
      </c>
      <c r="AJ44" s="93" t="str">
        <f t="shared" si="8"/>
        <v>00</v>
      </c>
      <c r="AK44" s="96">
        <f>VLOOKUP(AJ44,'Tableau coefficient '!$A$3:$B$1004,2,FALSE)</f>
        <v>0</v>
      </c>
      <c r="AL44" s="95">
        <v>0</v>
      </c>
      <c r="AM44" s="93">
        <v>0</v>
      </c>
      <c r="AN44" s="93" t="str">
        <f t="shared" si="43"/>
        <v>00</v>
      </c>
      <c r="AO44" s="96">
        <f>VLOOKUP(AN44,'Tableau coefficient '!$A$3:$B$1004,2,FALSE)</f>
        <v>0</v>
      </c>
      <c r="AP44" s="95">
        <v>0</v>
      </c>
      <c r="AQ44" s="93">
        <v>0</v>
      </c>
      <c r="AR44" s="93" t="str">
        <f t="shared" si="10"/>
        <v>00</v>
      </c>
      <c r="AS44" s="96">
        <f>VLOOKUP(AR44,'Tableau coefficient '!$A$3:$B$1004,2,FALSE)</f>
        <v>0</v>
      </c>
      <c r="AT44" s="95">
        <v>0</v>
      </c>
      <c r="AU44" s="93">
        <v>0</v>
      </c>
      <c r="AV44" s="93" t="str">
        <f t="shared" si="11"/>
        <v>00</v>
      </c>
      <c r="AW44" s="96">
        <f>VLOOKUP(AV44,'Tableau coefficient '!$A$3:$B$1004,2,FALSE)</f>
        <v>0</v>
      </c>
      <c r="AX44" s="95">
        <v>0</v>
      </c>
      <c r="AY44" s="93">
        <v>0</v>
      </c>
      <c r="AZ44" s="93" t="str">
        <f t="shared" si="44"/>
        <v>00</v>
      </c>
      <c r="BA44" s="96">
        <f>VLOOKUP(AZ44,'Tableau coefficient '!$A$3:$B$1004,2,FALSE)</f>
        <v>0</v>
      </c>
      <c r="BB44" s="83">
        <v>0</v>
      </c>
      <c r="BC44" s="84">
        <v>0</v>
      </c>
      <c r="BD44" s="84" t="str">
        <f t="shared" si="13"/>
        <v>00</v>
      </c>
      <c r="BE44" s="85">
        <f>(VLOOKUP(BD44,'Tableau coefficient '!$A$3:$B$1004,2,FALSE))*2</f>
        <v>0</v>
      </c>
      <c r="BF44" s="95">
        <v>0</v>
      </c>
      <c r="BG44" s="93">
        <v>0</v>
      </c>
      <c r="BH44" s="93" t="str">
        <f t="shared" si="45"/>
        <v>00</v>
      </c>
      <c r="BI44" s="96">
        <f>VLOOKUP(BH44,'Tableau coefficient '!$A$3:$B$1004,2,FALSE)</f>
        <v>0</v>
      </c>
      <c r="BJ44" s="95">
        <v>0</v>
      </c>
      <c r="BK44" s="93">
        <v>0</v>
      </c>
      <c r="BL44" s="93" t="str">
        <f t="shared" si="15"/>
        <v>00</v>
      </c>
      <c r="BM44" s="96">
        <f>VLOOKUP(BL44,'Tableau coefficient '!$A$3:$B$1004,2,FALSE)</f>
        <v>0</v>
      </c>
      <c r="BN44" s="97">
        <f t="shared" si="39"/>
        <v>80</v>
      </c>
      <c r="BO44" s="93">
        <f t="shared" si="1"/>
        <v>279</v>
      </c>
    </row>
    <row r="45" spans="1:67" ht="14" customHeight="1">
      <c r="A45" s="121" t="s">
        <v>1485</v>
      </c>
      <c r="B45" s="122" t="s">
        <v>1593</v>
      </c>
      <c r="C45" s="93" t="s">
        <v>19</v>
      </c>
      <c r="D45" s="93" t="s">
        <v>1631</v>
      </c>
      <c r="E45" s="94" t="s">
        <v>13</v>
      </c>
      <c r="F45" s="95">
        <v>0</v>
      </c>
      <c r="G45" s="93">
        <v>0</v>
      </c>
      <c r="H45" s="93" t="str">
        <f t="shared" si="17"/>
        <v>00</v>
      </c>
      <c r="I45" s="96">
        <f>VLOOKUP(H45,'Tableau coefficient '!$A$3:$B$1004,2,FALSE)</f>
        <v>0</v>
      </c>
      <c r="J45" s="95">
        <v>0</v>
      </c>
      <c r="K45" s="93">
        <v>0</v>
      </c>
      <c r="L45" s="93" t="str">
        <f t="shared" si="3"/>
        <v>00</v>
      </c>
      <c r="M45" s="96">
        <f>VLOOKUP(L45,'Tableau coefficient '!$A$3:$B$1004,2,FALSE)</f>
        <v>0</v>
      </c>
      <c r="N45" s="95">
        <v>0</v>
      </c>
      <c r="O45" s="93">
        <v>0</v>
      </c>
      <c r="P45" s="93" t="str">
        <f t="shared" si="41"/>
        <v>00</v>
      </c>
      <c r="Q45" s="96">
        <f>VLOOKUP(P45,'Tableau coefficient '!$A$3:$B$1004,2,FALSE)</f>
        <v>0</v>
      </c>
      <c r="R45" s="95">
        <v>0</v>
      </c>
      <c r="S45" s="93">
        <v>0</v>
      </c>
      <c r="T45" s="93" t="str">
        <f t="shared" si="5"/>
        <v>00</v>
      </c>
      <c r="U45" s="96">
        <f>VLOOKUP(T45,'Tableau coefficient '!$A$3:$B$1004,2,FALSE)</f>
        <v>0</v>
      </c>
      <c r="V45" s="83">
        <v>0</v>
      </c>
      <c r="W45" s="84">
        <v>0</v>
      </c>
      <c r="X45" s="84" t="str">
        <f t="shared" si="42"/>
        <v>00</v>
      </c>
      <c r="Y45" s="85">
        <f>(VLOOKUP(X45,'Tableau coefficient '!$A$3:$B$1004,2,FALSE))*2</f>
        <v>0</v>
      </c>
      <c r="Z45" s="83">
        <v>0</v>
      </c>
      <c r="AA45" s="84">
        <v>0</v>
      </c>
      <c r="AB45" s="84" t="str">
        <f t="shared" si="7"/>
        <v>00</v>
      </c>
      <c r="AC45" s="85">
        <f>(VLOOKUP(AB45,'Tableau coefficient '!$A$3:$B$1004,2,FALSE))*2</f>
        <v>0</v>
      </c>
      <c r="AD45" s="95">
        <v>0</v>
      </c>
      <c r="AE45" s="93">
        <v>0</v>
      </c>
      <c r="AF45" s="93" t="str">
        <f t="shared" si="0"/>
        <v>00</v>
      </c>
      <c r="AG45" s="96">
        <f>VLOOKUP(AF45,'Tableau coefficient '!$A$3:$B$1004,2,FALSE)</f>
        <v>0</v>
      </c>
      <c r="AH45" s="95">
        <v>0</v>
      </c>
      <c r="AI45" s="93">
        <v>0</v>
      </c>
      <c r="AJ45" s="93" t="str">
        <f t="shared" si="8"/>
        <v>00</v>
      </c>
      <c r="AK45" s="96">
        <f>VLOOKUP(AJ45,'Tableau coefficient '!$A$3:$B$1004,2,FALSE)</f>
        <v>0</v>
      </c>
      <c r="AL45" s="95">
        <v>0</v>
      </c>
      <c r="AM45" s="93">
        <v>0</v>
      </c>
      <c r="AN45" s="93" t="str">
        <f t="shared" si="43"/>
        <v>00</v>
      </c>
      <c r="AO45" s="96">
        <f>VLOOKUP(AN45,'Tableau coefficient '!$A$3:$B$1004,2,FALSE)</f>
        <v>0</v>
      </c>
      <c r="AP45" s="95" t="s">
        <v>1505</v>
      </c>
      <c r="AQ45" s="93">
        <v>14</v>
      </c>
      <c r="AR45" s="93" t="str">
        <f t="shared" si="10"/>
        <v>J14</v>
      </c>
      <c r="AS45" s="96">
        <f>VLOOKUP(AR45,'Tableau coefficient '!$A$3:$B$1004,2,FALSE)</f>
        <v>64.5</v>
      </c>
      <c r="AT45" s="95">
        <v>0</v>
      </c>
      <c r="AU45" s="93">
        <v>0</v>
      </c>
      <c r="AV45" s="93" t="str">
        <f t="shared" si="11"/>
        <v>00</v>
      </c>
      <c r="AW45" s="96">
        <f>VLOOKUP(AV45,'Tableau coefficient '!$A$3:$B$1004,2,FALSE)</f>
        <v>0</v>
      </c>
      <c r="AX45" s="95">
        <v>0</v>
      </c>
      <c r="AY45" s="93">
        <v>0</v>
      </c>
      <c r="AZ45" s="93" t="str">
        <f t="shared" si="44"/>
        <v>00</v>
      </c>
      <c r="BA45" s="96">
        <f>VLOOKUP(AZ45,'Tableau coefficient '!$A$3:$B$1004,2,FALSE)</f>
        <v>0</v>
      </c>
      <c r="BB45" s="83">
        <v>0</v>
      </c>
      <c r="BC45" s="84">
        <v>0</v>
      </c>
      <c r="BD45" s="84" t="str">
        <f t="shared" si="13"/>
        <v>00</v>
      </c>
      <c r="BE45" s="85">
        <f>(VLOOKUP(BD45,'Tableau coefficient '!$A$3:$B$1004,2,FALSE))*2</f>
        <v>0</v>
      </c>
      <c r="BF45" s="95">
        <v>0</v>
      </c>
      <c r="BG45" s="93">
        <v>0</v>
      </c>
      <c r="BH45" s="93" t="str">
        <f t="shared" si="45"/>
        <v>00</v>
      </c>
      <c r="BI45" s="96">
        <f>VLOOKUP(BH45,'Tableau coefficient '!$A$3:$B$1004,2,FALSE)</f>
        <v>0</v>
      </c>
      <c r="BJ45" s="95">
        <v>0</v>
      </c>
      <c r="BK45" s="93">
        <v>0</v>
      </c>
      <c r="BL45" s="93" t="str">
        <f t="shared" si="15"/>
        <v>00</v>
      </c>
      <c r="BM45" s="96">
        <f>VLOOKUP(BL45,'Tableau coefficient '!$A$3:$B$1004,2,FALSE)</f>
        <v>0</v>
      </c>
      <c r="BN45" s="97">
        <f t="shared" si="39"/>
        <v>64.5</v>
      </c>
      <c r="BO45" s="93">
        <f t="shared" si="1"/>
        <v>287</v>
      </c>
    </row>
    <row r="46" spans="1:67" ht="14" customHeight="1">
      <c r="A46" s="121" t="s">
        <v>1294</v>
      </c>
      <c r="B46" s="122" t="s">
        <v>1600</v>
      </c>
      <c r="C46" s="93" t="s">
        <v>19</v>
      </c>
      <c r="D46" s="93" t="s">
        <v>1630</v>
      </c>
      <c r="E46" s="94" t="s">
        <v>13</v>
      </c>
      <c r="F46" s="95">
        <v>0</v>
      </c>
      <c r="G46" s="93">
        <v>0</v>
      </c>
      <c r="H46" s="93" t="str">
        <f t="shared" si="17"/>
        <v>00</v>
      </c>
      <c r="I46" s="96">
        <f>VLOOKUP(H46,'Tableau coefficient '!$A$3:$B$1004,2,FALSE)</f>
        <v>0</v>
      </c>
      <c r="J46" s="95">
        <v>0</v>
      </c>
      <c r="K46" s="93">
        <v>0</v>
      </c>
      <c r="L46" s="93" t="str">
        <f t="shared" si="3"/>
        <v>00</v>
      </c>
      <c r="M46" s="96">
        <f>VLOOKUP(L46,'Tableau coefficient '!$A$3:$B$1004,2,FALSE)</f>
        <v>0</v>
      </c>
      <c r="N46" s="95">
        <v>0</v>
      </c>
      <c r="O46" s="93">
        <v>0</v>
      </c>
      <c r="P46" s="93" t="str">
        <f t="shared" si="41"/>
        <v>00</v>
      </c>
      <c r="Q46" s="96">
        <f>VLOOKUP(P46,'Tableau coefficient '!$A$3:$B$1004,2,FALSE)</f>
        <v>0</v>
      </c>
      <c r="R46" s="95">
        <v>0</v>
      </c>
      <c r="S46" s="93">
        <v>0</v>
      </c>
      <c r="T46" s="93" t="str">
        <f t="shared" si="5"/>
        <v>00</v>
      </c>
      <c r="U46" s="96">
        <f>VLOOKUP(T46,'Tableau coefficient '!$A$3:$B$1004,2,FALSE)</f>
        <v>0</v>
      </c>
      <c r="V46" s="83">
        <v>0</v>
      </c>
      <c r="W46" s="84">
        <v>0</v>
      </c>
      <c r="X46" s="84" t="str">
        <f t="shared" si="42"/>
        <v>00</v>
      </c>
      <c r="Y46" s="85">
        <f>(VLOOKUP(X46,'Tableau coefficient '!$A$3:$B$1004,2,FALSE))*2</f>
        <v>0</v>
      </c>
      <c r="Z46" s="83">
        <v>0</v>
      </c>
      <c r="AA46" s="84">
        <v>0</v>
      </c>
      <c r="AB46" s="84" t="str">
        <f t="shared" si="7"/>
        <v>00</v>
      </c>
      <c r="AC46" s="85">
        <f>(VLOOKUP(AB46,'Tableau coefficient '!$A$3:$B$1004,2,FALSE))*2</f>
        <v>0</v>
      </c>
      <c r="AD46" s="95">
        <v>0</v>
      </c>
      <c r="AE46" s="93">
        <v>0</v>
      </c>
      <c r="AF46" s="93" t="str">
        <f t="shared" si="0"/>
        <v>00</v>
      </c>
      <c r="AG46" s="96">
        <f>VLOOKUP(AF46,'Tableau coefficient '!$A$3:$B$1004,2,FALSE)</f>
        <v>0</v>
      </c>
      <c r="AH46" s="95">
        <v>0</v>
      </c>
      <c r="AI46" s="93">
        <v>0</v>
      </c>
      <c r="AJ46" s="93" t="str">
        <f t="shared" si="8"/>
        <v>00</v>
      </c>
      <c r="AK46" s="96">
        <f>VLOOKUP(AJ46,'Tableau coefficient '!$A$3:$B$1004,2,FALSE)</f>
        <v>0</v>
      </c>
      <c r="AL46" s="95">
        <v>0</v>
      </c>
      <c r="AM46" s="93">
        <v>0</v>
      </c>
      <c r="AN46" s="93" t="str">
        <f t="shared" si="43"/>
        <v>00</v>
      </c>
      <c r="AO46" s="96">
        <f>VLOOKUP(AN46,'Tableau coefficient '!$A$3:$B$1004,2,FALSE)</f>
        <v>0</v>
      </c>
      <c r="AP46" s="95">
        <v>0</v>
      </c>
      <c r="AQ46" s="93">
        <v>0</v>
      </c>
      <c r="AR46" s="93" t="str">
        <f t="shared" si="10"/>
        <v>00</v>
      </c>
      <c r="AS46" s="96">
        <f>VLOOKUP(AR46,'Tableau coefficient '!$A$3:$B$1004,2,FALSE)</f>
        <v>0</v>
      </c>
      <c r="AT46" s="95">
        <v>0</v>
      </c>
      <c r="AU46" s="93">
        <v>0</v>
      </c>
      <c r="AV46" s="93" t="str">
        <f t="shared" si="11"/>
        <v>00</v>
      </c>
      <c r="AW46" s="96">
        <f>VLOOKUP(AV46,'Tableau coefficient '!$A$3:$B$1004,2,FALSE)</f>
        <v>0</v>
      </c>
      <c r="AX46" s="95" t="s">
        <v>1505</v>
      </c>
      <c r="AY46" s="93">
        <v>20</v>
      </c>
      <c r="AZ46" s="93" t="str">
        <f t="shared" si="44"/>
        <v>J20</v>
      </c>
      <c r="BA46" s="96">
        <f>VLOOKUP(AZ46,'Tableau coefficient '!$A$3:$B$1004,2,FALSE)</f>
        <v>61.5</v>
      </c>
      <c r="BB46" s="83" t="s">
        <v>1505</v>
      </c>
      <c r="BC46" s="84">
        <v>19</v>
      </c>
      <c r="BD46" s="84" t="str">
        <f t="shared" si="13"/>
        <v>J19</v>
      </c>
      <c r="BE46" s="85">
        <f>(VLOOKUP(BD46,'Tableau coefficient '!$A$3:$B$1004,2,FALSE))*2</f>
        <v>124</v>
      </c>
      <c r="BF46" s="95">
        <v>0</v>
      </c>
      <c r="BG46" s="93">
        <v>0</v>
      </c>
      <c r="BH46" s="93" t="str">
        <f t="shared" si="45"/>
        <v>00</v>
      </c>
      <c r="BI46" s="96">
        <f>VLOOKUP(BH46,'Tableau coefficient '!$A$3:$B$1004,2,FALSE)</f>
        <v>0</v>
      </c>
      <c r="BJ46" s="95">
        <v>0</v>
      </c>
      <c r="BK46" s="93">
        <v>0</v>
      </c>
      <c r="BL46" s="93" t="str">
        <f t="shared" si="15"/>
        <v>00</v>
      </c>
      <c r="BM46" s="96">
        <f>VLOOKUP(BL46,'Tableau coefficient '!$A$3:$B$1004,2,FALSE)</f>
        <v>0</v>
      </c>
      <c r="BN46" s="97">
        <f t="shared" si="39"/>
        <v>185.5</v>
      </c>
      <c r="BO46" s="93">
        <f t="shared" si="1"/>
        <v>237</v>
      </c>
    </row>
    <row r="47" spans="1:67" ht="14" customHeight="1">
      <c r="A47" s="121" t="s">
        <v>1294</v>
      </c>
      <c r="B47" s="122" t="s">
        <v>1601</v>
      </c>
      <c r="C47" s="93" t="s">
        <v>19</v>
      </c>
      <c r="D47" s="93" t="s">
        <v>1630</v>
      </c>
      <c r="E47" s="94" t="s">
        <v>13</v>
      </c>
      <c r="F47" s="95">
        <v>0</v>
      </c>
      <c r="G47" s="93">
        <v>0</v>
      </c>
      <c r="H47" s="93" t="str">
        <f t="shared" si="17"/>
        <v>00</v>
      </c>
      <c r="I47" s="96">
        <f>VLOOKUP(H47,'Tableau coefficient '!$A$3:$B$1004,2,FALSE)</f>
        <v>0</v>
      </c>
      <c r="J47" s="95">
        <v>0</v>
      </c>
      <c r="K47" s="93">
        <v>0</v>
      </c>
      <c r="L47" s="93" t="str">
        <f t="shared" si="3"/>
        <v>00</v>
      </c>
      <c r="M47" s="96">
        <f>VLOOKUP(L47,'Tableau coefficient '!$A$3:$B$1004,2,FALSE)</f>
        <v>0</v>
      </c>
      <c r="N47" s="95">
        <v>0</v>
      </c>
      <c r="O47" s="93">
        <v>0</v>
      </c>
      <c r="P47" s="93" t="str">
        <f t="shared" si="41"/>
        <v>00</v>
      </c>
      <c r="Q47" s="96">
        <f>VLOOKUP(P47,'Tableau coefficient '!$A$3:$B$1004,2,FALSE)</f>
        <v>0</v>
      </c>
      <c r="R47" s="95">
        <v>0</v>
      </c>
      <c r="S47" s="93">
        <v>0</v>
      </c>
      <c r="T47" s="93" t="str">
        <f t="shared" si="5"/>
        <v>00</v>
      </c>
      <c r="U47" s="96">
        <f>VLOOKUP(T47,'Tableau coefficient '!$A$3:$B$1004,2,FALSE)</f>
        <v>0</v>
      </c>
      <c r="V47" s="83">
        <v>0</v>
      </c>
      <c r="W47" s="84">
        <v>0</v>
      </c>
      <c r="X47" s="84" t="str">
        <f t="shared" si="42"/>
        <v>00</v>
      </c>
      <c r="Y47" s="85">
        <f>(VLOOKUP(X47,'Tableau coefficient '!$A$3:$B$1004,2,FALSE))*2</f>
        <v>0</v>
      </c>
      <c r="Z47" s="83">
        <v>0</v>
      </c>
      <c r="AA47" s="84">
        <v>0</v>
      </c>
      <c r="AB47" s="84" t="str">
        <f t="shared" si="7"/>
        <v>00</v>
      </c>
      <c r="AC47" s="85">
        <f>(VLOOKUP(AB47,'Tableau coefficient '!$A$3:$B$1004,2,FALSE))*2</f>
        <v>0</v>
      </c>
      <c r="AD47" s="95">
        <v>0</v>
      </c>
      <c r="AE47" s="93">
        <v>0</v>
      </c>
      <c r="AF47" s="93" t="str">
        <f t="shared" si="0"/>
        <v>00</v>
      </c>
      <c r="AG47" s="96">
        <f>VLOOKUP(AF47,'Tableau coefficient '!$A$3:$B$1004,2,FALSE)</f>
        <v>0</v>
      </c>
      <c r="AH47" s="95">
        <v>0</v>
      </c>
      <c r="AI47" s="93">
        <v>0</v>
      </c>
      <c r="AJ47" s="93" t="str">
        <f t="shared" si="8"/>
        <v>00</v>
      </c>
      <c r="AK47" s="96">
        <f>VLOOKUP(AJ47,'Tableau coefficient '!$A$3:$B$1004,2,FALSE)</f>
        <v>0</v>
      </c>
      <c r="AL47" s="95">
        <v>0</v>
      </c>
      <c r="AM47" s="93">
        <v>0</v>
      </c>
      <c r="AN47" s="93" t="str">
        <f t="shared" si="43"/>
        <v>00</v>
      </c>
      <c r="AO47" s="96">
        <f>VLOOKUP(AN47,'Tableau coefficient '!$A$3:$B$1004,2,FALSE)</f>
        <v>0</v>
      </c>
      <c r="AP47" s="95">
        <v>0</v>
      </c>
      <c r="AQ47" s="93">
        <v>0</v>
      </c>
      <c r="AR47" s="93" t="str">
        <f t="shared" si="10"/>
        <v>00</v>
      </c>
      <c r="AS47" s="96">
        <f>VLOOKUP(AR47,'Tableau coefficient '!$A$3:$B$1004,2,FALSE)</f>
        <v>0</v>
      </c>
      <c r="AT47" s="95">
        <v>0</v>
      </c>
      <c r="AU47" s="93">
        <v>0</v>
      </c>
      <c r="AV47" s="93" t="str">
        <f t="shared" si="11"/>
        <v>00</v>
      </c>
      <c r="AW47" s="96">
        <f>VLOOKUP(AV47,'Tableau coefficient '!$A$3:$B$1004,2,FALSE)</f>
        <v>0</v>
      </c>
      <c r="AX47" s="95" t="s">
        <v>1505</v>
      </c>
      <c r="AY47" s="93">
        <v>22</v>
      </c>
      <c r="AZ47" s="93" t="str">
        <f t="shared" si="44"/>
        <v>J22</v>
      </c>
      <c r="BA47" s="96">
        <f>VLOOKUP(AZ47,'Tableau coefficient '!$A$3:$B$1004,2,FALSE)</f>
        <v>60.5</v>
      </c>
      <c r="BB47" s="83" t="s">
        <v>1505</v>
      </c>
      <c r="BC47" s="84">
        <v>17</v>
      </c>
      <c r="BD47" s="84" t="str">
        <f t="shared" si="13"/>
        <v>J17</v>
      </c>
      <c r="BE47" s="85">
        <f>(VLOOKUP(BD47,'Tableau coefficient '!$A$3:$B$1004,2,FALSE))*2</f>
        <v>126</v>
      </c>
      <c r="BF47" s="95">
        <v>0</v>
      </c>
      <c r="BG47" s="93">
        <v>0</v>
      </c>
      <c r="BH47" s="93" t="str">
        <f t="shared" si="45"/>
        <v>00</v>
      </c>
      <c r="BI47" s="96">
        <f>VLOOKUP(BH47,'Tableau coefficient '!$A$3:$B$1004,2,FALSE)</f>
        <v>0</v>
      </c>
      <c r="BJ47" s="95">
        <v>0</v>
      </c>
      <c r="BK47" s="93">
        <v>0</v>
      </c>
      <c r="BL47" s="93" t="str">
        <f t="shared" si="15"/>
        <v>00</v>
      </c>
      <c r="BM47" s="96">
        <f>VLOOKUP(BL47,'Tableau coefficient '!$A$3:$B$1004,2,FALSE)</f>
        <v>0</v>
      </c>
      <c r="BN47" s="97">
        <f t="shared" si="39"/>
        <v>186.5</v>
      </c>
      <c r="BO47" s="93">
        <f t="shared" si="1"/>
        <v>235</v>
      </c>
    </row>
    <row r="48" spans="1:67" ht="14" customHeight="1">
      <c r="A48" s="119" t="s">
        <v>1068</v>
      </c>
      <c r="B48" s="120" t="s">
        <v>1073</v>
      </c>
      <c r="C48" s="93" t="s">
        <v>19</v>
      </c>
      <c r="D48" s="74" t="s">
        <v>1631</v>
      </c>
      <c r="E48" s="94" t="s">
        <v>1066</v>
      </c>
      <c r="F48" s="95">
        <v>0</v>
      </c>
      <c r="G48" s="93">
        <v>0</v>
      </c>
      <c r="H48" s="93" t="str">
        <f t="shared" si="17"/>
        <v>00</v>
      </c>
      <c r="I48" s="96">
        <f>VLOOKUP(H48,'Tableau coefficient '!$A$3:$B$1004,2,FALSE)</f>
        <v>0</v>
      </c>
      <c r="J48" s="95">
        <v>0</v>
      </c>
      <c r="K48" s="93">
        <v>0</v>
      </c>
      <c r="L48" s="93" t="str">
        <f t="shared" si="3"/>
        <v>00</v>
      </c>
      <c r="M48" s="96">
        <f>VLOOKUP(L48,'Tableau coefficient '!$A$3:$B$1004,2,FALSE)</f>
        <v>0</v>
      </c>
      <c r="N48" s="95">
        <v>0</v>
      </c>
      <c r="O48" s="93">
        <v>0</v>
      </c>
      <c r="P48" s="93" t="str">
        <f t="shared" si="41"/>
        <v>00</v>
      </c>
      <c r="Q48" s="96">
        <f>VLOOKUP(P48,'Tableau coefficient '!$A$3:$B$1004,2,FALSE)</f>
        <v>0</v>
      </c>
      <c r="R48" s="95">
        <v>0</v>
      </c>
      <c r="S48" s="93">
        <v>0</v>
      </c>
      <c r="T48" s="93" t="str">
        <f t="shared" si="5"/>
        <v>00</v>
      </c>
      <c r="U48" s="96">
        <f>VLOOKUP(T48,'Tableau coefficient '!$A$3:$B$1004,2,FALSE)</f>
        <v>0</v>
      </c>
      <c r="V48" s="83">
        <v>0</v>
      </c>
      <c r="W48" s="84">
        <v>0</v>
      </c>
      <c r="X48" s="84" t="str">
        <f t="shared" si="42"/>
        <v>00</v>
      </c>
      <c r="Y48" s="85">
        <f>(VLOOKUP(X48,'Tableau coefficient '!$A$3:$B$1004,2,FALSE))*2</f>
        <v>0</v>
      </c>
      <c r="Z48" s="83">
        <v>0</v>
      </c>
      <c r="AA48" s="84">
        <v>0</v>
      </c>
      <c r="AB48" s="84" t="str">
        <f t="shared" si="7"/>
        <v>00</v>
      </c>
      <c r="AC48" s="85">
        <f>(VLOOKUP(AB48,'Tableau coefficient '!$A$3:$B$1004,2,FALSE))*2</f>
        <v>0</v>
      </c>
      <c r="AD48" s="95">
        <v>0</v>
      </c>
      <c r="AE48" s="93">
        <v>0</v>
      </c>
      <c r="AF48" s="93" t="str">
        <f t="shared" ref="AF48:AF63" si="46">(AD48&amp;AE48)</f>
        <v>00</v>
      </c>
      <c r="AG48" s="96">
        <f>VLOOKUP(AF48,'Tableau coefficient '!$A$3:$B$1004,2,FALSE)</f>
        <v>0</v>
      </c>
      <c r="AH48" s="95">
        <v>0</v>
      </c>
      <c r="AI48" s="93">
        <v>0</v>
      </c>
      <c r="AJ48" s="93" t="str">
        <f t="shared" si="8"/>
        <v>00</v>
      </c>
      <c r="AK48" s="96">
        <f>VLOOKUP(AJ48,'Tableau coefficient '!$A$3:$B$1004,2,FALSE)</f>
        <v>0</v>
      </c>
      <c r="AL48" s="95">
        <v>0</v>
      </c>
      <c r="AM48" s="93">
        <v>0</v>
      </c>
      <c r="AN48" s="93" t="str">
        <f t="shared" si="43"/>
        <v>00</v>
      </c>
      <c r="AO48" s="96">
        <f>VLOOKUP(AN48,'Tableau coefficient '!$A$3:$B$1004,2,FALSE)</f>
        <v>0</v>
      </c>
      <c r="AP48" s="95">
        <v>0</v>
      </c>
      <c r="AQ48" s="93">
        <v>0</v>
      </c>
      <c r="AR48" s="93" t="str">
        <f t="shared" si="10"/>
        <v>00</v>
      </c>
      <c r="AS48" s="96">
        <f>VLOOKUP(AR48,'Tableau coefficient '!$A$3:$B$1004,2,FALSE)</f>
        <v>0</v>
      </c>
      <c r="AT48" s="95">
        <v>0</v>
      </c>
      <c r="AU48" s="93">
        <v>0</v>
      </c>
      <c r="AV48" s="93" t="str">
        <f t="shared" si="11"/>
        <v>00</v>
      </c>
      <c r="AW48" s="96">
        <f>VLOOKUP(AV48,'Tableau coefficient '!$A$3:$B$1004,2,FALSE)</f>
        <v>0</v>
      </c>
      <c r="AX48" s="95">
        <v>0</v>
      </c>
      <c r="AY48" s="93">
        <v>0</v>
      </c>
      <c r="AZ48" s="93" t="str">
        <f t="shared" si="44"/>
        <v>00</v>
      </c>
      <c r="BA48" s="96">
        <f>VLOOKUP(AZ48,'Tableau coefficient '!$A$3:$B$1004,2,FALSE)</f>
        <v>0</v>
      </c>
      <c r="BB48" s="83">
        <v>0</v>
      </c>
      <c r="BC48" s="84">
        <v>0</v>
      </c>
      <c r="BD48" s="84" t="str">
        <f t="shared" si="13"/>
        <v>00</v>
      </c>
      <c r="BE48" s="85">
        <f>(VLOOKUP(BD48,'Tableau coefficient '!$A$3:$B$1004,2,FALSE))*2</f>
        <v>0</v>
      </c>
      <c r="BF48" s="95">
        <v>0</v>
      </c>
      <c r="BG48" s="93">
        <v>0</v>
      </c>
      <c r="BH48" s="93" t="str">
        <f t="shared" si="45"/>
        <v>00</v>
      </c>
      <c r="BI48" s="96">
        <f>VLOOKUP(BH48,'Tableau coefficient '!$A$3:$B$1004,2,FALSE)</f>
        <v>0</v>
      </c>
      <c r="BJ48" s="95">
        <v>0</v>
      </c>
      <c r="BK48" s="93">
        <v>0</v>
      </c>
      <c r="BL48" s="93" t="str">
        <f t="shared" si="15"/>
        <v>00</v>
      </c>
      <c r="BM48" s="96">
        <f>VLOOKUP(BL48,'Tableau coefficient '!$A$3:$B$1004,2,FALSE)</f>
        <v>0</v>
      </c>
      <c r="BN48" s="97">
        <f t="shared" si="39"/>
        <v>0</v>
      </c>
      <c r="BO48" s="93">
        <f t="shared" si="1"/>
        <v>303</v>
      </c>
    </row>
    <row r="49" spans="1:67" ht="14" customHeight="1">
      <c r="A49" s="89" t="s">
        <v>1078</v>
      </c>
      <c r="B49" s="80" t="s">
        <v>1079</v>
      </c>
      <c r="C49" s="99" t="s">
        <v>5</v>
      </c>
      <c r="D49" s="99" t="s">
        <v>1632</v>
      </c>
      <c r="E49" s="80" t="s">
        <v>1067</v>
      </c>
      <c r="F49" s="81">
        <v>0</v>
      </c>
      <c r="G49" s="79">
        <v>0</v>
      </c>
      <c r="H49" s="79" t="str">
        <f t="shared" ref="H49:H96" si="47">(F49&amp;G49)</f>
        <v>00</v>
      </c>
      <c r="I49" s="82">
        <f>VLOOKUP(H49,'Tableau coefficient '!$A$3:$B$1004,2,FALSE)</f>
        <v>0</v>
      </c>
      <c r="J49" s="81">
        <v>0</v>
      </c>
      <c r="K49" s="79">
        <v>0</v>
      </c>
      <c r="L49" s="79" t="str">
        <f t="shared" si="3"/>
        <v>00</v>
      </c>
      <c r="M49" s="82">
        <f>VLOOKUP(L49,'Tableau coefficient '!$A$3:$B$1004,2,FALSE)</f>
        <v>0</v>
      </c>
      <c r="N49" s="81">
        <v>0</v>
      </c>
      <c r="O49" s="79">
        <v>0</v>
      </c>
      <c r="P49" s="79" t="str">
        <f t="shared" ref="P49:P87" si="48">(N49&amp;O49)</f>
        <v>00</v>
      </c>
      <c r="Q49" s="82">
        <f>VLOOKUP(P49,'Tableau coefficient '!$A$3:$B$1004,2,FALSE)</f>
        <v>0</v>
      </c>
      <c r="R49" s="81">
        <v>0</v>
      </c>
      <c r="S49" s="99">
        <v>0</v>
      </c>
      <c r="T49" s="79" t="str">
        <f t="shared" si="5"/>
        <v>00</v>
      </c>
      <c r="U49" s="82">
        <f>VLOOKUP(T49,'Tableau coefficient '!$A$3:$B$1004,2,FALSE)</f>
        <v>0</v>
      </c>
      <c r="V49" s="83">
        <v>0</v>
      </c>
      <c r="W49" s="84">
        <v>0</v>
      </c>
      <c r="X49" s="84" t="str">
        <f t="shared" ref="X49:X87" si="49">(V49&amp;W49)</f>
        <v>00</v>
      </c>
      <c r="Y49" s="85">
        <f>(VLOOKUP(X49,'Tableau coefficient '!$A$3:$B$1004,2,FALSE))*2</f>
        <v>0</v>
      </c>
      <c r="Z49" s="83">
        <v>0</v>
      </c>
      <c r="AA49" s="75">
        <v>0</v>
      </c>
      <c r="AB49" s="84" t="str">
        <f t="shared" si="7"/>
        <v>00</v>
      </c>
      <c r="AC49" s="85">
        <f>(VLOOKUP(AB49,'Tableau coefficient '!$A$3:$B$1004,2,FALSE))*2</f>
        <v>0</v>
      </c>
      <c r="AD49" s="81">
        <v>0</v>
      </c>
      <c r="AE49" s="79">
        <v>0</v>
      </c>
      <c r="AF49" s="79" t="str">
        <f t="shared" si="46"/>
        <v>00</v>
      </c>
      <c r="AG49" s="82">
        <f>VLOOKUP(AF49,'Tableau coefficient '!$A$3:$B$1004,2,FALSE)</f>
        <v>0</v>
      </c>
      <c r="AH49" s="81">
        <v>0</v>
      </c>
      <c r="AI49" s="99">
        <v>0</v>
      </c>
      <c r="AJ49" s="79" t="str">
        <f t="shared" si="8"/>
        <v>00</v>
      </c>
      <c r="AK49" s="82">
        <f>VLOOKUP(AJ49,'Tableau coefficient '!$A$3:$B$1004,2,FALSE)</f>
        <v>0</v>
      </c>
      <c r="AL49" s="81">
        <v>0</v>
      </c>
      <c r="AM49" s="79">
        <v>0</v>
      </c>
      <c r="AN49" s="79" t="str">
        <f t="shared" ref="AN49:AN87" si="50">(AL49&amp;AM49)</f>
        <v>00</v>
      </c>
      <c r="AO49" s="82">
        <f>VLOOKUP(AN49,'Tableau coefficient '!$A$3:$B$1004,2,FALSE)</f>
        <v>0</v>
      </c>
      <c r="AP49" s="81">
        <v>0</v>
      </c>
      <c r="AQ49" s="99">
        <v>0</v>
      </c>
      <c r="AR49" s="79" t="str">
        <f t="shared" si="10"/>
        <v>00</v>
      </c>
      <c r="AS49" s="82">
        <f>VLOOKUP(AR49,'Tableau coefficient '!$A$3:$B$1004,2,FALSE)</f>
        <v>0</v>
      </c>
      <c r="AT49" s="81">
        <v>0</v>
      </c>
      <c r="AU49" s="99">
        <v>0</v>
      </c>
      <c r="AV49" s="79" t="str">
        <f t="shared" si="11"/>
        <v>00</v>
      </c>
      <c r="AW49" s="82">
        <f>VLOOKUP(AV49,'Tableau coefficient '!$A$3:$B$1004,2,FALSE)</f>
        <v>0</v>
      </c>
      <c r="AX49" s="81">
        <v>0</v>
      </c>
      <c r="AY49" s="79">
        <v>0</v>
      </c>
      <c r="AZ49" s="79" t="str">
        <f t="shared" ref="AZ49:AZ87" si="51">(AX49&amp;AY49)</f>
        <v>00</v>
      </c>
      <c r="BA49" s="82">
        <f>VLOOKUP(AZ49,'Tableau coefficient '!$A$3:$B$1004,2,FALSE)</f>
        <v>0</v>
      </c>
      <c r="BB49" s="83">
        <v>0</v>
      </c>
      <c r="BC49" s="75">
        <v>0</v>
      </c>
      <c r="BD49" s="84" t="str">
        <f t="shared" si="13"/>
        <v>00</v>
      </c>
      <c r="BE49" s="85">
        <f>(VLOOKUP(BD49,'Tableau coefficient '!$A$3:$B$1004,2,FALSE))*2</f>
        <v>0</v>
      </c>
      <c r="BF49" s="81">
        <v>0</v>
      </c>
      <c r="BG49" s="79">
        <v>0</v>
      </c>
      <c r="BH49" s="79" t="str">
        <f t="shared" ref="BH49:BH87" si="52">(BF49&amp;BG49)</f>
        <v>00</v>
      </c>
      <c r="BI49" s="82">
        <f>VLOOKUP(BH49,'Tableau coefficient '!$A$3:$B$1004,2,FALSE)</f>
        <v>0</v>
      </c>
      <c r="BJ49" s="81">
        <v>0</v>
      </c>
      <c r="BK49" s="99">
        <v>0</v>
      </c>
      <c r="BL49" s="79" t="str">
        <f t="shared" si="15"/>
        <v>00</v>
      </c>
      <c r="BM49" s="82">
        <f>VLOOKUP(BL49,'Tableau coefficient '!$A$3:$B$1004,2,FALSE)</f>
        <v>0</v>
      </c>
      <c r="BN49" s="86">
        <f t="shared" si="39"/>
        <v>0</v>
      </c>
      <c r="BO49" s="79">
        <f t="shared" si="1"/>
        <v>303</v>
      </c>
    </row>
    <row r="50" spans="1:67" ht="14" customHeight="1">
      <c r="A50" s="89" t="s">
        <v>1080</v>
      </c>
      <c r="B50" s="80" t="s">
        <v>1081</v>
      </c>
      <c r="C50" s="99" t="s">
        <v>5</v>
      </c>
      <c r="D50" s="99" t="s">
        <v>1632</v>
      </c>
      <c r="E50" s="80" t="s">
        <v>15</v>
      </c>
      <c r="F50" s="81">
        <v>0</v>
      </c>
      <c r="G50" s="79">
        <v>0</v>
      </c>
      <c r="H50" s="79" t="str">
        <f t="shared" ref="H50:H82" si="53">(F50&amp;G50)</f>
        <v>00</v>
      </c>
      <c r="I50" s="82">
        <f>VLOOKUP(H50,'Tableau coefficient '!$A$3:$B$1004,2,FALSE)</f>
        <v>0</v>
      </c>
      <c r="J50" s="81">
        <v>0</v>
      </c>
      <c r="K50" s="79">
        <v>0</v>
      </c>
      <c r="L50" s="79" t="str">
        <f t="shared" si="3"/>
        <v>00</v>
      </c>
      <c r="M50" s="82">
        <f>VLOOKUP(L50,'Tableau coefficient '!$A$3:$B$1004,2,FALSE)</f>
        <v>0</v>
      </c>
      <c r="N50" s="81">
        <v>0</v>
      </c>
      <c r="O50" s="79">
        <v>0</v>
      </c>
      <c r="P50" s="79" t="str">
        <f t="shared" ref="P50:P82" si="54">(N50&amp;O50)</f>
        <v>00</v>
      </c>
      <c r="Q50" s="82">
        <f>VLOOKUP(P50,'Tableau coefficient '!$A$3:$B$1004,2,FALSE)</f>
        <v>0</v>
      </c>
      <c r="R50" s="81" t="s">
        <v>1505</v>
      </c>
      <c r="S50" s="99">
        <v>20</v>
      </c>
      <c r="T50" s="79" t="str">
        <f t="shared" si="5"/>
        <v>J20</v>
      </c>
      <c r="U50" s="82">
        <f>VLOOKUP(T50,'Tableau coefficient '!$A$3:$B$1004,2,FALSE)</f>
        <v>61.5</v>
      </c>
      <c r="V50" s="83">
        <v>0</v>
      </c>
      <c r="W50" s="84">
        <v>0</v>
      </c>
      <c r="X50" s="84" t="str">
        <f t="shared" ref="X50:X82" si="55">(V50&amp;W50)</f>
        <v>00</v>
      </c>
      <c r="Y50" s="85">
        <f>(VLOOKUP(X50,'Tableau coefficient '!$A$3:$B$1004,2,FALSE))*2</f>
        <v>0</v>
      </c>
      <c r="Z50" s="83" t="s">
        <v>1505</v>
      </c>
      <c r="AA50" s="75">
        <v>11</v>
      </c>
      <c r="AB50" s="84" t="str">
        <f t="shared" si="7"/>
        <v>J11</v>
      </c>
      <c r="AC50" s="85">
        <f>(VLOOKUP(AB50,'Tableau coefficient '!$A$3:$B$1004,2,FALSE))*2</f>
        <v>140</v>
      </c>
      <c r="AD50" s="81">
        <v>0</v>
      </c>
      <c r="AE50" s="79">
        <v>0</v>
      </c>
      <c r="AF50" s="79" t="str">
        <f t="shared" si="46"/>
        <v>00</v>
      </c>
      <c r="AG50" s="82">
        <f>VLOOKUP(AF50,'Tableau coefficient '!$A$3:$B$1004,2,FALSE)</f>
        <v>0</v>
      </c>
      <c r="AH50" s="81">
        <v>0</v>
      </c>
      <c r="AI50" s="99">
        <v>0</v>
      </c>
      <c r="AJ50" s="79" t="str">
        <f t="shared" si="8"/>
        <v>00</v>
      </c>
      <c r="AK50" s="82">
        <f>VLOOKUP(AJ50,'Tableau coefficient '!$A$3:$B$1004,2,FALSE)</f>
        <v>0</v>
      </c>
      <c r="AL50" s="81">
        <v>0</v>
      </c>
      <c r="AM50" s="79">
        <v>0</v>
      </c>
      <c r="AN50" s="79" t="str">
        <f t="shared" ref="AN50:AN82" si="56">(AL50&amp;AM50)</f>
        <v>00</v>
      </c>
      <c r="AO50" s="82">
        <f>VLOOKUP(AN50,'Tableau coefficient '!$A$3:$B$1004,2,FALSE)</f>
        <v>0</v>
      </c>
      <c r="AP50" s="81">
        <v>0</v>
      </c>
      <c r="AQ50" s="99">
        <v>0</v>
      </c>
      <c r="AR50" s="79" t="str">
        <f t="shared" si="10"/>
        <v>00</v>
      </c>
      <c r="AS50" s="82">
        <f>VLOOKUP(AR50,'Tableau coefficient '!$A$3:$B$1004,2,FALSE)</f>
        <v>0</v>
      </c>
      <c r="AT50" s="81">
        <v>0</v>
      </c>
      <c r="AU50" s="99">
        <v>0</v>
      </c>
      <c r="AV50" s="79" t="str">
        <f t="shared" si="11"/>
        <v>00</v>
      </c>
      <c r="AW50" s="82">
        <f>VLOOKUP(AV50,'Tableau coefficient '!$A$3:$B$1004,2,FALSE)</f>
        <v>0</v>
      </c>
      <c r="AX50" s="81" t="s">
        <v>1505</v>
      </c>
      <c r="AY50" s="79">
        <v>17</v>
      </c>
      <c r="AZ50" s="79" t="str">
        <f t="shared" ref="AZ50:AZ82" si="57">(AX50&amp;AY50)</f>
        <v>J17</v>
      </c>
      <c r="BA50" s="82">
        <f>VLOOKUP(AZ50,'Tableau coefficient '!$A$3:$B$1004,2,FALSE)</f>
        <v>63</v>
      </c>
      <c r="BB50" s="83">
        <v>0</v>
      </c>
      <c r="BC50" s="75">
        <v>0</v>
      </c>
      <c r="BD50" s="84" t="str">
        <f t="shared" si="13"/>
        <v>00</v>
      </c>
      <c r="BE50" s="85">
        <f>(VLOOKUP(BD50,'Tableau coefficient '!$A$3:$B$1004,2,FALSE))*2</f>
        <v>0</v>
      </c>
      <c r="BF50" s="81">
        <v>0</v>
      </c>
      <c r="BG50" s="79">
        <v>0</v>
      </c>
      <c r="BH50" s="79" t="str">
        <f t="shared" ref="BH50:BH82" si="58">(BF50&amp;BG50)</f>
        <v>00</v>
      </c>
      <c r="BI50" s="82">
        <f>VLOOKUP(BH50,'Tableau coefficient '!$A$3:$B$1004,2,FALSE)</f>
        <v>0</v>
      </c>
      <c r="BJ50" s="81">
        <v>0</v>
      </c>
      <c r="BK50" s="99">
        <v>0</v>
      </c>
      <c r="BL50" s="79" t="str">
        <f t="shared" si="15"/>
        <v>00</v>
      </c>
      <c r="BM50" s="82">
        <f>VLOOKUP(BL50,'Tableau coefficient '!$A$3:$B$1004,2,FALSE)</f>
        <v>0</v>
      </c>
      <c r="BN50" s="86">
        <f t="shared" si="39"/>
        <v>264.5</v>
      </c>
      <c r="BO50" s="79">
        <f t="shared" si="1"/>
        <v>196</v>
      </c>
    </row>
    <row r="51" spans="1:67" ht="14" customHeight="1">
      <c r="A51" s="87" t="s">
        <v>1082</v>
      </c>
      <c r="B51" s="88" t="s">
        <v>1083</v>
      </c>
      <c r="C51" s="99" t="s">
        <v>5</v>
      </c>
      <c r="D51" s="99" t="s">
        <v>1632</v>
      </c>
      <c r="E51" s="80" t="s">
        <v>11</v>
      </c>
      <c r="F51" s="81" t="s">
        <v>1505</v>
      </c>
      <c r="G51" s="79">
        <v>8</v>
      </c>
      <c r="H51" s="79" t="str">
        <f t="shared" si="53"/>
        <v>J8</v>
      </c>
      <c r="I51" s="82">
        <f>VLOOKUP(H51,'Tableau coefficient '!$A$3:$B$1004,2,FALSE)</f>
        <v>80</v>
      </c>
      <c r="J51" s="81" t="s">
        <v>1505</v>
      </c>
      <c r="K51" s="79">
        <v>3</v>
      </c>
      <c r="L51" s="79" t="str">
        <f t="shared" si="3"/>
        <v>J3</v>
      </c>
      <c r="M51" s="82">
        <f>VLOOKUP(L51,'Tableau coefficient '!$A$3:$B$1004,2,FALSE)</f>
        <v>110</v>
      </c>
      <c r="N51" s="81" t="s">
        <v>1505</v>
      </c>
      <c r="O51" s="79">
        <v>5</v>
      </c>
      <c r="P51" s="79" t="str">
        <f t="shared" si="54"/>
        <v>J5</v>
      </c>
      <c r="Q51" s="82">
        <f>VLOOKUP(P51,'Tableau coefficient '!$A$3:$B$1004,2,FALSE)</f>
        <v>95</v>
      </c>
      <c r="R51" s="81" t="s">
        <v>1505</v>
      </c>
      <c r="S51" s="99">
        <v>6</v>
      </c>
      <c r="T51" s="79" t="str">
        <f t="shared" si="5"/>
        <v>J6</v>
      </c>
      <c r="U51" s="82">
        <f>VLOOKUP(T51,'Tableau coefficient '!$A$3:$B$1004,2,FALSE)</f>
        <v>90</v>
      </c>
      <c r="V51" s="83" t="s">
        <v>1505</v>
      </c>
      <c r="W51" s="84">
        <v>8</v>
      </c>
      <c r="X51" s="84" t="str">
        <f t="shared" si="55"/>
        <v>J8</v>
      </c>
      <c r="Y51" s="85">
        <f>(VLOOKUP(X51,'Tableau coefficient '!$A$3:$B$1004,2,FALSE))*2</f>
        <v>160</v>
      </c>
      <c r="Z51" s="83" t="s">
        <v>1505</v>
      </c>
      <c r="AA51" s="75">
        <v>3</v>
      </c>
      <c r="AB51" s="84" t="str">
        <f t="shared" si="7"/>
        <v>J3</v>
      </c>
      <c r="AC51" s="85">
        <f>(VLOOKUP(AB51,'Tableau coefficient '!$A$3:$B$1004,2,FALSE))*2</f>
        <v>220</v>
      </c>
      <c r="AD51" s="81" t="s">
        <v>1505</v>
      </c>
      <c r="AE51" s="79">
        <v>3</v>
      </c>
      <c r="AF51" s="79" t="str">
        <f t="shared" si="46"/>
        <v>J3</v>
      </c>
      <c r="AG51" s="82">
        <f>VLOOKUP(AF51,'Tableau coefficient '!$A$3:$B$1004,2,FALSE)</f>
        <v>110</v>
      </c>
      <c r="AH51" s="81">
        <v>0</v>
      </c>
      <c r="AI51" s="99">
        <v>0</v>
      </c>
      <c r="AJ51" s="79" t="str">
        <f t="shared" si="8"/>
        <v>00</v>
      </c>
      <c r="AK51" s="82">
        <f>VLOOKUP(AJ51,'Tableau coefficient '!$A$3:$B$1004,2,FALSE)</f>
        <v>0</v>
      </c>
      <c r="AL51" s="81">
        <v>0</v>
      </c>
      <c r="AM51" s="79">
        <v>0</v>
      </c>
      <c r="AN51" s="79" t="str">
        <f t="shared" si="56"/>
        <v>00</v>
      </c>
      <c r="AO51" s="82">
        <f>VLOOKUP(AN51,'Tableau coefficient '!$A$3:$B$1004,2,FALSE)</f>
        <v>0</v>
      </c>
      <c r="AP51" s="81">
        <v>0</v>
      </c>
      <c r="AQ51" s="99">
        <v>0</v>
      </c>
      <c r="AR51" s="79" t="str">
        <f t="shared" si="10"/>
        <v>00</v>
      </c>
      <c r="AS51" s="82">
        <f>VLOOKUP(AR51,'Tableau coefficient '!$A$3:$B$1004,2,FALSE)</f>
        <v>0</v>
      </c>
      <c r="AT51" s="81">
        <v>0</v>
      </c>
      <c r="AU51" s="99">
        <v>0</v>
      </c>
      <c r="AV51" s="79" t="str">
        <f t="shared" si="11"/>
        <v>00</v>
      </c>
      <c r="AW51" s="82">
        <f>VLOOKUP(AV51,'Tableau coefficient '!$A$3:$B$1004,2,FALSE)</f>
        <v>0</v>
      </c>
      <c r="AX51" s="81" t="s">
        <v>1505</v>
      </c>
      <c r="AY51" s="79">
        <v>8</v>
      </c>
      <c r="AZ51" s="79" t="str">
        <f t="shared" si="57"/>
        <v>J8</v>
      </c>
      <c r="BA51" s="82">
        <f>VLOOKUP(AZ51,'Tableau coefficient '!$A$3:$B$1004,2,FALSE)</f>
        <v>80</v>
      </c>
      <c r="BB51" s="83" t="s">
        <v>1505</v>
      </c>
      <c r="BC51" s="75">
        <v>4</v>
      </c>
      <c r="BD51" s="84" t="str">
        <f t="shared" si="13"/>
        <v>J4</v>
      </c>
      <c r="BE51" s="85">
        <f>(VLOOKUP(BD51,'Tableau coefficient '!$A$3:$B$1004,2,FALSE))*2</f>
        <v>200</v>
      </c>
      <c r="BF51" s="81">
        <v>0</v>
      </c>
      <c r="BG51" s="79">
        <v>0</v>
      </c>
      <c r="BH51" s="79" t="str">
        <f t="shared" si="58"/>
        <v>00</v>
      </c>
      <c r="BI51" s="82">
        <f>VLOOKUP(BH51,'Tableau coefficient '!$A$3:$B$1004,2,FALSE)</f>
        <v>0</v>
      </c>
      <c r="BJ51" s="81">
        <v>0</v>
      </c>
      <c r="BK51" s="99">
        <v>0</v>
      </c>
      <c r="BL51" s="79" t="str">
        <f t="shared" si="15"/>
        <v>00</v>
      </c>
      <c r="BM51" s="82">
        <f>VLOOKUP(BL51,'Tableau coefficient '!$A$3:$B$1004,2,FALSE)</f>
        <v>0</v>
      </c>
      <c r="BN51" s="86">
        <f t="shared" si="39"/>
        <v>1145</v>
      </c>
      <c r="BO51" s="79">
        <f t="shared" si="1"/>
        <v>21</v>
      </c>
    </row>
    <row r="52" spans="1:67" ht="14" customHeight="1">
      <c r="A52" s="89" t="s">
        <v>1084</v>
      </c>
      <c r="B52" s="80" t="s">
        <v>1085</v>
      </c>
      <c r="C52" s="99" t="s">
        <v>5</v>
      </c>
      <c r="D52" s="99" t="s">
        <v>1632</v>
      </c>
      <c r="E52" s="80" t="s">
        <v>1066</v>
      </c>
      <c r="F52" s="81" t="s">
        <v>1505</v>
      </c>
      <c r="G52" s="79">
        <v>4</v>
      </c>
      <c r="H52" s="79" t="str">
        <f t="shared" si="53"/>
        <v>J4</v>
      </c>
      <c r="I52" s="82">
        <f>VLOOKUP(H52,'Tableau coefficient '!$A$3:$B$1004,2,FALSE)</f>
        <v>100</v>
      </c>
      <c r="J52" s="81">
        <v>0</v>
      </c>
      <c r="K52" s="79">
        <v>0</v>
      </c>
      <c r="L52" s="79" t="str">
        <f t="shared" si="3"/>
        <v>00</v>
      </c>
      <c r="M52" s="82">
        <f>VLOOKUP(L52,'Tableau coefficient '!$A$3:$B$1004,2,FALSE)</f>
        <v>0</v>
      </c>
      <c r="N52" s="81">
        <v>0</v>
      </c>
      <c r="O52" s="79">
        <v>0</v>
      </c>
      <c r="P52" s="79" t="str">
        <f t="shared" si="54"/>
        <v>00</v>
      </c>
      <c r="Q52" s="82">
        <f>VLOOKUP(P52,'Tableau coefficient '!$A$3:$B$1004,2,FALSE)</f>
        <v>0</v>
      </c>
      <c r="R52" s="81" t="s">
        <v>1505</v>
      </c>
      <c r="S52" s="99">
        <v>8</v>
      </c>
      <c r="T52" s="79" t="str">
        <f t="shared" si="5"/>
        <v>J8</v>
      </c>
      <c r="U52" s="82">
        <f>VLOOKUP(T52,'Tableau coefficient '!$A$3:$B$1004,2,FALSE)</f>
        <v>80</v>
      </c>
      <c r="V52" s="83" t="s">
        <v>1505</v>
      </c>
      <c r="W52" s="84">
        <v>7</v>
      </c>
      <c r="X52" s="84" t="str">
        <f t="shared" si="55"/>
        <v>J7</v>
      </c>
      <c r="Y52" s="85">
        <f>(VLOOKUP(X52,'Tableau coefficient '!$A$3:$B$1004,2,FALSE))*2</f>
        <v>170</v>
      </c>
      <c r="Z52" s="83">
        <v>0</v>
      </c>
      <c r="AA52" s="75">
        <v>0</v>
      </c>
      <c r="AB52" s="84" t="str">
        <f t="shared" si="7"/>
        <v>00</v>
      </c>
      <c r="AC52" s="85">
        <f>(VLOOKUP(AB52,'Tableau coefficient '!$A$3:$B$1004,2,FALSE))*2</f>
        <v>0</v>
      </c>
      <c r="AD52" s="81" t="s">
        <v>1505</v>
      </c>
      <c r="AE52" s="79">
        <v>4</v>
      </c>
      <c r="AF52" s="79" t="str">
        <f t="shared" si="46"/>
        <v>J4</v>
      </c>
      <c r="AG52" s="82">
        <f>VLOOKUP(AF52,'Tableau coefficient '!$A$3:$B$1004,2,FALSE)</f>
        <v>100</v>
      </c>
      <c r="AH52" s="81">
        <v>0</v>
      </c>
      <c r="AI52" s="99">
        <v>0</v>
      </c>
      <c r="AJ52" s="79" t="str">
        <f t="shared" si="8"/>
        <v>00</v>
      </c>
      <c r="AK52" s="82">
        <f>VLOOKUP(AJ52,'Tableau coefficient '!$A$3:$B$1004,2,FALSE)</f>
        <v>0</v>
      </c>
      <c r="AL52" s="81">
        <v>0</v>
      </c>
      <c r="AM52" s="79">
        <v>0</v>
      </c>
      <c r="AN52" s="79" t="str">
        <f t="shared" si="56"/>
        <v>00</v>
      </c>
      <c r="AO52" s="82">
        <f>VLOOKUP(AN52,'Tableau coefficient '!$A$3:$B$1004,2,FALSE)</f>
        <v>0</v>
      </c>
      <c r="AP52" s="81" t="s">
        <v>1505</v>
      </c>
      <c r="AQ52" s="99">
        <v>6</v>
      </c>
      <c r="AR52" s="79" t="str">
        <f t="shared" si="10"/>
        <v>J6</v>
      </c>
      <c r="AS52" s="82">
        <f>VLOOKUP(AR52,'Tableau coefficient '!$A$3:$B$1004,2,FALSE)</f>
        <v>90</v>
      </c>
      <c r="AT52" s="81">
        <v>0</v>
      </c>
      <c r="AU52" s="99">
        <v>0</v>
      </c>
      <c r="AV52" s="79" t="str">
        <f t="shared" si="11"/>
        <v>00</v>
      </c>
      <c r="AW52" s="82">
        <f>VLOOKUP(AV52,'Tableau coefficient '!$A$3:$B$1004,2,FALSE)</f>
        <v>0</v>
      </c>
      <c r="AX52" s="81" t="s">
        <v>1505</v>
      </c>
      <c r="AY52" s="79">
        <v>5</v>
      </c>
      <c r="AZ52" s="79" t="str">
        <f t="shared" si="57"/>
        <v>J5</v>
      </c>
      <c r="BA52" s="82">
        <f>VLOOKUP(AZ52,'Tableau coefficient '!$A$3:$B$1004,2,FALSE)</f>
        <v>95</v>
      </c>
      <c r="BB52" s="83" t="s">
        <v>1505</v>
      </c>
      <c r="BC52" s="75">
        <v>2</v>
      </c>
      <c r="BD52" s="84" t="str">
        <f t="shared" si="13"/>
        <v>J2</v>
      </c>
      <c r="BE52" s="85">
        <f>(VLOOKUP(BD52,'Tableau coefficient '!$A$3:$B$1004,2,FALSE))*2</f>
        <v>250</v>
      </c>
      <c r="BF52" s="81">
        <v>0</v>
      </c>
      <c r="BG52" s="79">
        <v>0</v>
      </c>
      <c r="BH52" s="79" t="str">
        <f t="shared" si="58"/>
        <v>00</v>
      </c>
      <c r="BI52" s="82">
        <f>VLOOKUP(BH52,'Tableau coefficient '!$A$3:$B$1004,2,FALSE)</f>
        <v>0</v>
      </c>
      <c r="BJ52" s="81">
        <v>0</v>
      </c>
      <c r="BK52" s="99">
        <v>0</v>
      </c>
      <c r="BL52" s="79" t="str">
        <f t="shared" si="15"/>
        <v>00</v>
      </c>
      <c r="BM52" s="82">
        <f>VLOOKUP(BL52,'Tableau coefficient '!$A$3:$B$1004,2,FALSE)</f>
        <v>0</v>
      </c>
      <c r="BN52" s="86">
        <f t="shared" si="39"/>
        <v>885</v>
      </c>
      <c r="BO52" s="79">
        <f t="shared" si="1"/>
        <v>48</v>
      </c>
    </row>
    <row r="53" spans="1:67" ht="14" customHeight="1">
      <c r="A53" s="89" t="s">
        <v>1086</v>
      </c>
      <c r="B53" s="80" t="s">
        <v>1087</v>
      </c>
      <c r="C53" s="99" t="s">
        <v>5</v>
      </c>
      <c r="D53" s="99" t="s">
        <v>1632</v>
      </c>
      <c r="E53" s="80" t="s">
        <v>16</v>
      </c>
      <c r="F53" s="81" t="s">
        <v>1505</v>
      </c>
      <c r="G53" s="79">
        <v>6</v>
      </c>
      <c r="H53" s="79" t="str">
        <f t="shared" si="53"/>
        <v>J6</v>
      </c>
      <c r="I53" s="82">
        <f>VLOOKUP(H53,'Tableau coefficient '!$A$3:$B$1004,2,FALSE)</f>
        <v>90</v>
      </c>
      <c r="J53" s="81">
        <v>0</v>
      </c>
      <c r="K53" s="79">
        <v>0</v>
      </c>
      <c r="L53" s="79" t="str">
        <f t="shared" si="3"/>
        <v>00</v>
      </c>
      <c r="M53" s="82">
        <f>VLOOKUP(L53,'Tableau coefficient '!$A$3:$B$1004,2,FALSE)</f>
        <v>0</v>
      </c>
      <c r="N53" s="81" t="s">
        <v>1505</v>
      </c>
      <c r="O53" s="79">
        <v>3</v>
      </c>
      <c r="P53" s="79" t="str">
        <f t="shared" si="54"/>
        <v>J3</v>
      </c>
      <c r="Q53" s="82">
        <f>VLOOKUP(P53,'Tableau coefficient '!$A$3:$B$1004,2,FALSE)</f>
        <v>110</v>
      </c>
      <c r="R53" s="81" t="s">
        <v>1505</v>
      </c>
      <c r="S53" s="99">
        <v>4</v>
      </c>
      <c r="T53" s="79" t="str">
        <f t="shared" si="5"/>
        <v>J4</v>
      </c>
      <c r="U53" s="82">
        <f>VLOOKUP(T53,'Tableau coefficient '!$A$3:$B$1004,2,FALSE)</f>
        <v>100</v>
      </c>
      <c r="V53" s="83">
        <v>0</v>
      </c>
      <c r="W53" s="84">
        <v>0</v>
      </c>
      <c r="X53" s="84" t="str">
        <f t="shared" si="55"/>
        <v>00</v>
      </c>
      <c r="Y53" s="85">
        <f>(VLOOKUP(X53,'Tableau coefficient '!$A$3:$B$1004,2,FALSE))*2</f>
        <v>0</v>
      </c>
      <c r="Z53" s="83" t="s">
        <v>1505</v>
      </c>
      <c r="AA53" s="75">
        <v>1</v>
      </c>
      <c r="AB53" s="84" t="str">
        <f t="shared" si="7"/>
        <v>J1</v>
      </c>
      <c r="AC53" s="85">
        <f>(VLOOKUP(AB53,'Tableau coefficient '!$A$3:$B$1004,2,FALSE))*2</f>
        <v>300</v>
      </c>
      <c r="AD53" s="81" t="s">
        <v>1505</v>
      </c>
      <c r="AE53" s="79">
        <v>2</v>
      </c>
      <c r="AF53" s="79" t="str">
        <f t="shared" si="46"/>
        <v>J2</v>
      </c>
      <c r="AG53" s="82">
        <f>VLOOKUP(AF53,'Tableau coefficient '!$A$3:$B$1004,2,FALSE)</f>
        <v>125</v>
      </c>
      <c r="AH53" s="81">
        <v>0</v>
      </c>
      <c r="AI53" s="99">
        <v>0</v>
      </c>
      <c r="AJ53" s="79" t="str">
        <f t="shared" si="8"/>
        <v>00</v>
      </c>
      <c r="AK53" s="82">
        <f>VLOOKUP(AJ53,'Tableau coefficient '!$A$3:$B$1004,2,FALSE)</f>
        <v>0</v>
      </c>
      <c r="AL53" s="81">
        <v>0</v>
      </c>
      <c r="AM53" s="79">
        <v>0</v>
      </c>
      <c r="AN53" s="79" t="str">
        <f t="shared" si="56"/>
        <v>00</v>
      </c>
      <c r="AO53" s="82">
        <f>VLOOKUP(AN53,'Tableau coefficient '!$A$3:$B$1004,2,FALSE)</f>
        <v>0</v>
      </c>
      <c r="AP53" s="81">
        <v>0</v>
      </c>
      <c r="AQ53" s="99">
        <v>0</v>
      </c>
      <c r="AR53" s="79" t="str">
        <f t="shared" si="10"/>
        <v>00</v>
      </c>
      <c r="AS53" s="82">
        <f>VLOOKUP(AR53,'Tableau coefficient '!$A$3:$B$1004,2,FALSE)</f>
        <v>0</v>
      </c>
      <c r="AT53" s="81">
        <v>0</v>
      </c>
      <c r="AU53" s="99">
        <v>0</v>
      </c>
      <c r="AV53" s="79" t="str">
        <f t="shared" si="11"/>
        <v>00</v>
      </c>
      <c r="AW53" s="82">
        <f>VLOOKUP(AV53,'Tableau coefficient '!$A$3:$B$1004,2,FALSE)</f>
        <v>0</v>
      </c>
      <c r="AX53" s="81" t="s">
        <v>1505</v>
      </c>
      <c r="AY53" s="79">
        <v>7</v>
      </c>
      <c r="AZ53" s="79" t="str">
        <f t="shared" si="57"/>
        <v>J7</v>
      </c>
      <c r="BA53" s="82">
        <f>VLOOKUP(AZ53,'Tableau coefficient '!$A$3:$B$1004,2,FALSE)</f>
        <v>85</v>
      </c>
      <c r="BB53" s="83">
        <v>0</v>
      </c>
      <c r="BC53" s="75">
        <v>0</v>
      </c>
      <c r="BD53" s="84" t="str">
        <f t="shared" si="13"/>
        <v>00</v>
      </c>
      <c r="BE53" s="85">
        <f>(VLOOKUP(BD53,'Tableau coefficient '!$A$3:$B$1004,2,FALSE))*2</f>
        <v>0</v>
      </c>
      <c r="BF53" s="81">
        <v>0</v>
      </c>
      <c r="BG53" s="79">
        <v>0</v>
      </c>
      <c r="BH53" s="79" t="str">
        <f t="shared" si="58"/>
        <v>00</v>
      </c>
      <c r="BI53" s="82">
        <f>VLOOKUP(BH53,'Tableau coefficient '!$A$3:$B$1004,2,FALSE)</f>
        <v>0</v>
      </c>
      <c r="BJ53" s="81">
        <v>0</v>
      </c>
      <c r="BK53" s="99">
        <v>0</v>
      </c>
      <c r="BL53" s="79" t="str">
        <f t="shared" si="15"/>
        <v>00</v>
      </c>
      <c r="BM53" s="82">
        <f>VLOOKUP(BL53,'Tableau coefficient '!$A$3:$B$1004,2,FALSE)</f>
        <v>0</v>
      </c>
      <c r="BN53" s="86">
        <f t="shared" si="39"/>
        <v>810</v>
      </c>
      <c r="BO53" s="79">
        <f t="shared" si="1"/>
        <v>58</v>
      </c>
    </row>
    <row r="54" spans="1:67" ht="14" customHeight="1">
      <c r="A54" s="90" t="s">
        <v>1088</v>
      </c>
      <c r="B54" s="91" t="s">
        <v>1089</v>
      </c>
      <c r="C54" s="99" t="s">
        <v>5</v>
      </c>
      <c r="D54" s="99" t="s">
        <v>1632</v>
      </c>
      <c r="E54" s="80" t="s">
        <v>15</v>
      </c>
      <c r="F54" s="81" t="s">
        <v>1505</v>
      </c>
      <c r="G54" s="79">
        <v>2</v>
      </c>
      <c r="H54" s="79" t="str">
        <f t="shared" si="53"/>
        <v>J2</v>
      </c>
      <c r="I54" s="82">
        <f>VLOOKUP(H54,'Tableau coefficient '!$A$3:$B$1004,2,FALSE)</f>
        <v>125</v>
      </c>
      <c r="J54" s="81" t="s">
        <v>1505</v>
      </c>
      <c r="K54" s="79">
        <v>2</v>
      </c>
      <c r="L54" s="79" t="str">
        <f t="shared" si="3"/>
        <v>J2</v>
      </c>
      <c r="M54" s="82">
        <f>VLOOKUP(L54,'Tableau coefficient '!$A$3:$B$1004,2,FALSE)</f>
        <v>125</v>
      </c>
      <c r="N54" s="81">
        <v>0</v>
      </c>
      <c r="O54" s="79">
        <v>0</v>
      </c>
      <c r="P54" s="79" t="str">
        <f t="shared" si="54"/>
        <v>00</v>
      </c>
      <c r="Q54" s="82">
        <f>VLOOKUP(P54,'Tableau coefficient '!$A$3:$B$1004,2,FALSE)</f>
        <v>0</v>
      </c>
      <c r="R54" s="81" t="s">
        <v>1505</v>
      </c>
      <c r="S54" s="99">
        <v>2</v>
      </c>
      <c r="T54" s="79" t="str">
        <f t="shared" si="5"/>
        <v>J2</v>
      </c>
      <c r="U54" s="82">
        <f>VLOOKUP(T54,'Tableau coefficient '!$A$3:$B$1004,2,FALSE)</f>
        <v>125</v>
      </c>
      <c r="V54" s="83" t="s">
        <v>1505</v>
      </c>
      <c r="W54" s="84">
        <v>3</v>
      </c>
      <c r="X54" s="84" t="str">
        <f t="shared" si="55"/>
        <v>J3</v>
      </c>
      <c r="Y54" s="85">
        <f>(VLOOKUP(X54,'Tableau coefficient '!$A$3:$B$1004,2,FALSE))*2</f>
        <v>220</v>
      </c>
      <c r="Z54" s="83">
        <v>0</v>
      </c>
      <c r="AA54" s="75">
        <v>0</v>
      </c>
      <c r="AB54" s="84" t="str">
        <f t="shared" si="7"/>
        <v>00</v>
      </c>
      <c r="AC54" s="85">
        <f>(VLOOKUP(AB54,'Tableau coefficient '!$A$3:$B$1004,2,FALSE))*2</f>
        <v>0</v>
      </c>
      <c r="AD54" s="81" t="s">
        <v>1505</v>
      </c>
      <c r="AE54" s="79">
        <v>5</v>
      </c>
      <c r="AF54" s="79" t="str">
        <f t="shared" si="46"/>
        <v>J5</v>
      </c>
      <c r="AG54" s="82">
        <f>VLOOKUP(AF54,'Tableau coefficient '!$A$3:$B$1004,2,FALSE)</f>
        <v>95</v>
      </c>
      <c r="AH54" s="81">
        <v>0</v>
      </c>
      <c r="AI54" s="99">
        <v>0</v>
      </c>
      <c r="AJ54" s="79" t="str">
        <f t="shared" si="8"/>
        <v>00</v>
      </c>
      <c r="AK54" s="82">
        <f>VLOOKUP(AJ54,'Tableau coefficient '!$A$3:$B$1004,2,FALSE)</f>
        <v>0</v>
      </c>
      <c r="AL54" s="81">
        <v>0</v>
      </c>
      <c r="AM54" s="79">
        <v>0</v>
      </c>
      <c r="AN54" s="79" t="str">
        <f t="shared" si="56"/>
        <v>00</v>
      </c>
      <c r="AO54" s="82">
        <f>VLOOKUP(AN54,'Tableau coefficient '!$A$3:$B$1004,2,FALSE)</f>
        <v>0</v>
      </c>
      <c r="AP54" s="81" t="s">
        <v>1505</v>
      </c>
      <c r="AQ54" s="99">
        <v>4</v>
      </c>
      <c r="AR54" s="79" t="str">
        <f t="shared" si="10"/>
        <v>J4</v>
      </c>
      <c r="AS54" s="82">
        <f>VLOOKUP(AR54,'Tableau coefficient '!$A$3:$B$1004,2,FALSE)</f>
        <v>100</v>
      </c>
      <c r="AT54" s="81">
        <v>0</v>
      </c>
      <c r="AU54" s="99">
        <v>0</v>
      </c>
      <c r="AV54" s="79" t="str">
        <f t="shared" si="11"/>
        <v>00</v>
      </c>
      <c r="AW54" s="82">
        <f>VLOOKUP(AV54,'Tableau coefficient '!$A$3:$B$1004,2,FALSE)</f>
        <v>0</v>
      </c>
      <c r="AX54" s="81" t="s">
        <v>1505</v>
      </c>
      <c r="AY54" s="79">
        <v>4</v>
      </c>
      <c r="AZ54" s="79" t="str">
        <f t="shared" si="57"/>
        <v>J4</v>
      </c>
      <c r="BA54" s="82">
        <f>VLOOKUP(AZ54,'Tableau coefficient '!$A$3:$B$1004,2,FALSE)</f>
        <v>100</v>
      </c>
      <c r="BB54" s="83" t="s">
        <v>1505</v>
      </c>
      <c r="BC54" s="75">
        <v>3</v>
      </c>
      <c r="BD54" s="84" t="str">
        <f t="shared" si="13"/>
        <v>J3</v>
      </c>
      <c r="BE54" s="85">
        <f>(VLOOKUP(BD54,'Tableau coefficient '!$A$3:$B$1004,2,FALSE))*2</f>
        <v>220</v>
      </c>
      <c r="BF54" s="81">
        <v>0</v>
      </c>
      <c r="BG54" s="79">
        <v>0</v>
      </c>
      <c r="BH54" s="79" t="str">
        <f t="shared" si="58"/>
        <v>00</v>
      </c>
      <c r="BI54" s="82">
        <f>VLOOKUP(BH54,'Tableau coefficient '!$A$3:$B$1004,2,FALSE)</f>
        <v>0</v>
      </c>
      <c r="BJ54" s="81">
        <v>0</v>
      </c>
      <c r="BK54" s="99">
        <v>0</v>
      </c>
      <c r="BL54" s="79" t="str">
        <f t="shared" si="15"/>
        <v>00</v>
      </c>
      <c r="BM54" s="82">
        <f>VLOOKUP(BL54,'Tableau coefficient '!$A$3:$B$1004,2,FALSE)</f>
        <v>0</v>
      </c>
      <c r="BN54" s="86">
        <f t="shared" si="39"/>
        <v>1110</v>
      </c>
      <c r="BO54" s="79">
        <f t="shared" si="1"/>
        <v>25</v>
      </c>
    </row>
    <row r="55" spans="1:67" ht="14" customHeight="1">
      <c r="A55" s="89" t="s">
        <v>1090</v>
      </c>
      <c r="B55" s="80" t="s">
        <v>1091</v>
      </c>
      <c r="C55" s="99" t="s">
        <v>5</v>
      </c>
      <c r="D55" s="99" t="s">
        <v>1632</v>
      </c>
      <c r="E55" s="80" t="s">
        <v>15</v>
      </c>
      <c r="F55" s="81" t="s">
        <v>1505</v>
      </c>
      <c r="G55" s="79">
        <v>10</v>
      </c>
      <c r="H55" s="79" t="str">
        <f t="shared" si="53"/>
        <v>J10</v>
      </c>
      <c r="I55" s="82">
        <f>VLOOKUP(H55,'Tableau coefficient '!$A$3:$B$1004,2,FALSE)</f>
        <v>72.5</v>
      </c>
      <c r="J55" s="81" t="s">
        <v>1505</v>
      </c>
      <c r="K55" s="79">
        <v>10</v>
      </c>
      <c r="L55" s="79" t="str">
        <f t="shared" si="3"/>
        <v>J10</v>
      </c>
      <c r="M55" s="82">
        <f>VLOOKUP(L55,'Tableau coefficient '!$A$3:$B$1004,2,FALSE)</f>
        <v>72.5</v>
      </c>
      <c r="N55" s="81">
        <v>0</v>
      </c>
      <c r="O55" s="79">
        <v>0</v>
      </c>
      <c r="P55" s="79" t="str">
        <f t="shared" si="54"/>
        <v>00</v>
      </c>
      <c r="Q55" s="82">
        <f>VLOOKUP(P55,'Tableau coefficient '!$A$3:$B$1004,2,FALSE)</f>
        <v>0</v>
      </c>
      <c r="R55" s="81" t="s">
        <v>1505</v>
      </c>
      <c r="S55" s="99">
        <v>19</v>
      </c>
      <c r="T55" s="79" t="str">
        <f t="shared" si="5"/>
        <v>J19</v>
      </c>
      <c r="U55" s="82">
        <f>VLOOKUP(T55,'Tableau coefficient '!$A$3:$B$1004,2,FALSE)</f>
        <v>62</v>
      </c>
      <c r="V55" s="83" t="s">
        <v>1505</v>
      </c>
      <c r="W55" s="84">
        <v>23</v>
      </c>
      <c r="X55" s="84" t="str">
        <f t="shared" si="55"/>
        <v>J23</v>
      </c>
      <c r="Y55" s="85">
        <f>(VLOOKUP(X55,'Tableau coefficient '!$A$3:$B$1004,2,FALSE))*2</f>
        <v>120</v>
      </c>
      <c r="Z55" s="83">
        <v>0</v>
      </c>
      <c r="AA55" s="75">
        <v>0</v>
      </c>
      <c r="AB55" s="84" t="str">
        <f t="shared" si="7"/>
        <v>00</v>
      </c>
      <c r="AC55" s="85">
        <f>(VLOOKUP(AB55,'Tableau coefficient '!$A$3:$B$1004,2,FALSE))*2</f>
        <v>0</v>
      </c>
      <c r="AD55" s="81">
        <v>0</v>
      </c>
      <c r="AE55" s="79">
        <v>0</v>
      </c>
      <c r="AF55" s="79" t="str">
        <f t="shared" si="46"/>
        <v>00</v>
      </c>
      <c r="AG55" s="82">
        <f>VLOOKUP(AF55,'Tableau coefficient '!$A$3:$B$1004,2,FALSE)</f>
        <v>0</v>
      </c>
      <c r="AH55" s="81">
        <v>0</v>
      </c>
      <c r="AI55" s="99">
        <v>0</v>
      </c>
      <c r="AJ55" s="79" t="str">
        <f t="shared" si="8"/>
        <v>00</v>
      </c>
      <c r="AK55" s="82">
        <f>VLOOKUP(AJ55,'Tableau coefficient '!$A$3:$B$1004,2,FALSE)</f>
        <v>0</v>
      </c>
      <c r="AL55" s="81">
        <v>0</v>
      </c>
      <c r="AM55" s="79">
        <v>0</v>
      </c>
      <c r="AN55" s="79" t="str">
        <f t="shared" si="56"/>
        <v>00</v>
      </c>
      <c r="AO55" s="82">
        <f>VLOOKUP(AN55,'Tableau coefficient '!$A$3:$B$1004,2,FALSE)</f>
        <v>0</v>
      </c>
      <c r="AP55" s="81">
        <v>0</v>
      </c>
      <c r="AQ55" s="99">
        <v>0</v>
      </c>
      <c r="AR55" s="79" t="str">
        <f t="shared" si="10"/>
        <v>00</v>
      </c>
      <c r="AS55" s="82">
        <f>VLOOKUP(AR55,'Tableau coefficient '!$A$3:$B$1004,2,FALSE)</f>
        <v>0</v>
      </c>
      <c r="AT55" s="81">
        <v>0</v>
      </c>
      <c r="AU55" s="99">
        <v>0</v>
      </c>
      <c r="AV55" s="79" t="str">
        <f t="shared" si="11"/>
        <v>00</v>
      </c>
      <c r="AW55" s="82">
        <f>VLOOKUP(AV55,'Tableau coefficient '!$A$3:$B$1004,2,FALSE)</f>
        <v>0</v>
      </c>
      <c r="AX55" s="81" t="s">
        <v>1505</v>
      </c>
      <c r="AY55" s="79">
        <v>13</v>
      </c>
      <c r="AZ55" s="79" t="str">
        <f t="shared" si="57"/>
        <v>J13</v>
      </c>
      <c r="BA55" s="82">
        <f>VLOOKUP(AZ55,'Tableau coefficient '!$A$3:$B$1004,2,FALSE)</f>
        <v>65</v>
      </c>
      <c r="BB55" s="83">
        <v>0</v>
      </c>
      <c r="BC55" s="75">
        <v>0</v>
      </c>
      <c r="BD55" s="84" t="str">
        <f t="shared" si="13"/>
        <v>00</v>
      </c>
      <c r="BE55" s="85">
        <f>(VLOOKUP(BD55,'Tableau coefficient '!$A$3:$B$1004,2,FALSE))*2</f>
        <v>0</v>
      </c>
      <c r="BF55" s="81">
        <v>0</v>
      </c>
      <c r="BG55" s="79">
        <v>0</v>
      </c>
      <c r="BH55" s="79" t="str">
        <f t="shared" si="58"/>
        <v>00</v>
      </c>
      <c r="BI55" s="82">
        <f>VLOOKUP(BH55,'Tableau coefficient '!$A$3:$B$1004,2,FALSE)</f>
        <v>0</v>
      </c>
      <c r="BJ55" s="81">
        <v>0</v>
      </c>
      <c r="BK55" s="99">
        <v>0</v>
      </c>
      <c r="BL55" s="79" t="str">
        <f t="shared" si="15"/>
        <v>00</v>
      </c>
      <c r="BM55" s="82">
        <f>VLOOKUP(BL55,'Tableau coefficient '!$A$3:$B$1004,2,FALSE)</f>
        <v>0</v>
      </c>
      <c r="BN55" s="86">
        <f t="shared" si="39"/>
        <v>392</v>
      </c>
      <c r="BO55" s="79">
        <f t="shared" si="1"/>
        <v>156</v>
      </c>
    </row>
    <row r="56" spans="1:67" ht="14" customHeight="1">
      <c r="A56" s="89" t="s">
        <v>1090</v>
      </c>
      <c r="B56" s="80" t="s">
        <v>1092</v>
      </c>
      <c r="C56" s="99" t="s">
        <v>5</v>
      </c>
      <c r="D56" s="99" t="s">
        <v>1633</v>
      </c>
      <c r="E56" s="80" t="s">
        <v>15</v>
      </c>
      <c r="F56" s="81" t="s">
        <v>1505</v>
      </c>
      <c r="G56" s="79">
        <v>16</v>
      </c>
      <c r="H56" s="79" t="str">
        <f t="shared" si="53"/>
        <v>J16</v>
      </c>
      <c r="I56" s="82">
        <f>VLOOKUP(H56,'Tableau coefficient '!$A$3:$B$1004,2,FALSE)</f>
        <v>63.5</v>
      </c>
      <c r="J56" s="81" t="s">
        <v>1505</v>
      </c>
      <c r="K56" s="79">
        <v>7</v>
      </c>
      <c r="L56" s="79" t="str">
        <f t="shared" si="3"/>
        <v>J7</v>
      </c>
      <c r="M56" s="82">
        <f>VLOOKUP(L56,'Tableau coefficient '!$A$3:$B$1004,2,FALSE)</f>
        <v>85</v>
      </c>
      <c r="N56" s="81">
        <v>0</v>
      </c>
      <c r="O56" s="79">
        <v>0</v>
      </c>
      <c r="P56" s="79" t="str">
        <f t="shared" si="54"/>
        <v>00</v>
      </c>
      <c r="Q56" s="82">
        <f>VLOOKUP(P56,'Tableau coefficient '!$A$3:$B$1004,2,FALSE)</f>
        <v>0</v>
      </c>
      <c r="R56" s="81">
        <v>0</v>
      </c>
      <c r="S56" s="99">
        <v>0</v>
      </c>
      <c r="T56" s="79" t="str">
        <f t="shared" si="5"/>
        <v>00</v>
      </c>
      <c r="U56" s="82">
        <f>VLOOKUP(T56,'Tableau coefficient '!$A$3:$B$1004,2,FALSE)</f>
        <v>0</v>
      </c>
      <c r="V56" s="83">
        <v>0</v>
      </c>
      <c r="W56" s="84">
        <v>0</v>
      </c>
      <c r="X56" s="84" t="str">
        <f t="shared" si="55"/>
        <v>00</v>
      </c>
      <c r="Y56" s="85">
        <f>(VLOOKUP(X56,'Tableau coefficient '!$A$3:$B$1004,2,FALSE))*2</f>
        <v>0</v>
      </c>
      <c r="Z56" s="83">
        <v>0</v>
      </c>
      <c r="AA56" s="75">
        <v>0</v>
      </c>
      <c r="AB56" s="84" t="str">
        <f t="shared" si="7"/>
        <v>00</v>
      </c>
      <c r="AC56" s="85">
        <f>(VLOOKUP(AB56,'Tableau coefficient '!$A$3:$B$1004,2,FALSE))*2</f>
        <v>0</v>
      </c>
      <c r="AD56" s="81">
        <v>0</v>
      </c>
      <c r="AE56" s="79">
        <v>0</v>
      </c>
      <c r="AF56" s="79" t="str">
        <f t="shared" si="46"/>
        <v>00</v>
      </c>
      <c r="AG56" s="82">
        <f>VLOOKUP(AF56,'Tableau coefficient '!$A$3:$B$1004,2,FALSE)</f>
        <v>0</v>
      </c>
      <c r="AH56" s="81">
        <v>0</v>
      </c>
      <c r="AI56" s="99">
        <v>0</v>
      </c>
      <c r="AJ56" s="79" t="str">
        <f t="shared" si="8"/>
        <v>00</v>
      </c>
      <c r="AK56" s="82">
        <f>VLOOKUP(AJ56,'Tableau coefficient '!$A$3:$B$1004,2,FALSE)</f>
        <v>0</v>
      </c>
      <c r="AL56" s="81">
        <v>0</v>
      </c>
      <c r="AM56" s="79">
        <v>0</v>
      </c>
      <c r="AN56" s="79" t="str">
        <f t="shared" si="56"/>
        <v>00</v>
      </c>
      <c r="AO56" s="82">
        <f>VLOOKUP(AN56,'Tableau coefficient '!$A$3:$B$1004,2,FALSE)</f>
        <v>0</v>
      </c>
      <c r="AP56" s="81">
        <v>0</v>
      </c>
      <c r="AQ56" s="99">
        <v>0</v>
      </c>
      <c r="AR56" s="79" t="str">
        <f t="shared" si="10"/>
        <v>00</v>
      </c>
      <c r="AS56" s="82">
        <f>VLOOKUP(AR56,'Tableau coefficient '!$A$3:$B$1004,2,FALSE)</f>
        <v>0</v>
      </c>
      <c r="AT56" s="81">
        <v>0</v>
      </c>
      <c r="AU56" s="99">
        <v>0</v>
      </c>
      <c r="AV56" s="79" t="str">
        <f t="shared" si="11"/>
        <v>00</v>
      </c>
      <c r="AW56" s="82">
        <f>VLOOKUP(AV56,'Tableau coefficient '!$A$3:$B$1004,2,FALSE)</f>
        <v>0</v>
      </c>
      <c r="AX56" s="81" t="s">
        <v>1505</v>
      </c>
      <c r="AY56" s="79">
        <v>15</v>
      </c>
      <c r="AZ56" s="79" t="str">
        <f t="shared" si="57"/>
        <v>J15</v>
      </c>
      <c r="BA56" s="82">
        <f>VLOOKUP(AZ56,'Tableau coefficient '!$A$3:$B$1004,2,FALSE)</f>
        <v>64</v>
      </c>
      <c r="BB56" s="83">
        <v>0</v>
      </c>
      <c r="BC56" s="75">
        <v>0</v>
      </c>
      <c r="BD56" s="84" t="str">
        <f t="shared" si="13"/>
        <v>00</v>
      </c>
      <c r="BE56" s="85">
        <f>(VLOOKUP(BD56,'Tableau coefficient '!$A$3:$B$1004,2,FALSE))*2</f>
        <v>0</v>
      </c>
      <c r="BF56" s="81">
        <v>0</v>
      </c>
      <c r="BG56" s="79">
        <v>0</v>
      </c>
      <c r="BH56" s="79" t="str">
        <f t="shared" si="58"/>
        <v>00</v>
      </c>
      <c r="BI56" s="82">
        <f>VLOOKUP(BH56,'Tableau coefficient '!$A$3:$B$1004,2,FALSE)</f>
        <v>0</v>
      </c>
      <c r="BJ56" s="81">
        <v>0</v>
      </c>
      <c r="BK56" s="99">
        <v>0</v>
      </c>
      <c r="BL56" s="79" t="str">
        <f t="shared" si="15"/>
        <v>00</v>
      </c>
      <c r="BM56" s="82">
        <f>VLOOKUP(BL56,'Tableau coefficient '!$A$3:$B$1004,2,FALSE)</f>
        <v>0</v>
      </c>
      <c r="BN56" s="86">
        <f t="shared" si="39"/>
        <v>212.5</v>
      </c>
      <c r="BO56" s="79">
        <f t="shared" si="1"/>
        <v>219</v>
      </c>
    </row>
    <row r="57" spans="1:67" ht="14" customHeight="1">
      <c r="A57" s="89" t="s">
        <v>1093</v>
      </c>
      <c r="B57" s="80" t="s">
        <v>1094</v>
      </c>
      <c r="C57" s="99" t="s">
        <v>5</v>
      </c>
      <c r="D57" s="99" t="s">
        <v>1633</v>
      </c>
      <c r="E57" s="80" t="s">
        <v>1067</v>
      </c>
      <c r="F57" s="81">
        <v>0</v>
      </c>
      <c r="G57" s="79">
        <v>0</v>
      </c>
      <c r="H57" s="79" t="str">
        <f t="shared" si="53"/>
        <v>00</v>
      </c>
      <c r="I57" s="82">
        <f>VLOOKUP(H57,'Tableau coefficient '!$A$3:$B$1004,2,FALSE)</f>
        <v>0</v>
      </c>
      <c r="J57" s="81" t="s">
        <v>1505</v>
      </c>
      <c r="K57" s="79">
        <v>13</v>
      </c>
      <c r="L57" s="79" t="str">
        <f t="shared" si="3"/>
        <v>J13</v>
      </c>
      <c r="M57" s="82">
        <f>VLOOKUP(L57,'Tableau coefficient '!$A$3:$B$1004,2,FALSE)</f>
        <v>65</v>
      </c>
      <c r="N57" s="81" t="s">
        <v>1505</v>
      </c>
      <c r="O57" s="79">
        <v>10</v>
      </c>
      <c r="P57" s="79" t="str">
        <f t="shared" si="54"/>
        <v>J10</v>
      </c>
      <c r="Q57" s="82">
        <f>VLOOKUP(P57,'Tableau coefficient '!$A$3:$B$1004,2,FALSE)</f>
        <v>72.5</v>
      </c>
      <c r="R57" s="81" t="s">
        <v>1505</v>
      </c>
      <c r="S57" s="99">
        <v>12</v>
      </c>
      <c r="T57" s="79" t="str">
        <f t="shared" si="5"/>
        <v>J12</v>
      </c>
      <c r="U57" s="82">
        <f>VLOOKUP(T57,'Tableau coefficient '!$A$3:$B$1004,2,FALSE)</f>
        <v>67.5</v>
      </c>
      <c r="V57" s="83" t="s">
        <v>1505</v>
      </c>
      <c r="W57" s="84">
        <v>15</v>
      </c>
      <c r="X57" s="84" t="str">
        <f t="shared" si="55"/>
        <v>J15</v>
      </c>
      <c r="Y57" s="85">
        <f>(VLOOKUP(X57,'Tableau coefficient '!$A$3:$B$1004,2,FALSE))*2</f>
        <v>128</v>
      </c>
      <c r="Z57" s="83" t="s">
        <v>1505</v>
      </c>
      <c r="AA57" s="75">
        <v>6</v>
      </c>
      <c r="AB57" s="84" t="str">
        <f t="shared" si="7"/>
        <v>J6</v>
      </c>
      <c r="AC57" s="85">
        <f>(VLOOKUP(AB57,'Tableau coefficient '!$A$3:$B$1004,2,FALSE))*2</f>
        <v>180</v>
      </c>
      <c r="AD57" s="81" t="s">
        <v>1505</v>
      </c>
      <c r="AE57" s="79">
        <v>7</v>
      </c>
      <c r="AF57" s="79" t="str">
        <f t="shared" si="46"/>
        <v>J7</v>
      </c>
      <c r="AG57" s="82">
        <f>VLOOKUP(AF57,'Tableau coefficient '!$A$3:$B$1004,2,FALSE)</f>
        <v>85</v>
      </c>
      <c r="AH57" s="81">
        <v>0</v>
      </c>
      <c r="AI57" s="99">
        <v>0</v>
      </c>
      <c r="AJ57" s="79" t="str">
        <f t="shared" si="8"/>
        <v>00</v>
      </c>
      <c r="AK57" s="82">
        <f>VLOOKUP(AJ57,'Tableau coefficient '!$A$3:$B$1004,2,FALSE)</f>
        <v>0</v>
      </c>
      <c r="AL57" s="81">
        <v>0</v>
      </c>
      <c r="AM57" s="79">
        <v>0</v>
      </c>
      <c r="AN57" s="79" t="str">
        <f t="shared" si="56"/>
        <v>00</v>
      </c>
      <c r="AO57" s="82">
        <f>VLOOKUP(AN57,'Tableau coefficient '!$A$3:$B$1004,2,FALSE)</f>
        <v>0</v>
      </c>
      <c r="AP57" s="81">
        <v>0</v>
      </c>
      <c r="AQ57" s="99">
        <v>0</v>
      </c>
      <c r="AR57" s="79" t="str">
        <f t="shared" si="10"/>
        <v>00</v>
      </c>
      <c r="AS57" s="82">
        <f>VLOOKUP(AR57,'Tableau coefficient '!$A$3:$B$1004,2,FALSE)</f>
        <v>0</v>
      </c>
      <c r="AT57" s="81">
        <v>0</v>
      </c>
      <c r="AU57" s="99">
        <v>0</v>
      </c>
      <c r="AV57" s="79" t="str">
        <f t="shared" si="11"/>
        <v>00</v>
      </c>
      <c r="AW57" s="82">
        <f>VLOOKUP(AV57,'Tableau coefficient '!$A$3:$B$1004,2,FALSE)</f>
        <v>0</v>
      </c>
      <c r="AX57" s="81" t="s">
        <v>1505</v>
      </c>
      <c r="AY57" s="79">
        <v>18</v>
      </c>
      <c r="AZ57" s="79" t="str">
        <f t="shared" si="57"/>
        <v>J18</v>
      </c>
      <c r="BA57" s="82">
        <f>VLOOKUP(AZ57,'Tableau coefficient '!$A$3:$B$1004,2,FALSE)</f>
        <v>62.5</v>
      </c>
      <c r="BB57" s="83" t="s">
        <v>1505</v>
      </c>
      <c r="BC57" s="75">
        <v>22</v>
      </c>
      <c r="BD57" s="84" t="str">
        <f t="shared" si="13"/>
        <v>J22</v>
      </c>
      <c r="BE57" s="85">
        <f>(VLOOKUP(BD57,'Tableau coefficient '!$A$3:$B$1004,2,FALSE))*2</f>
        <v>121</v>
      </c>
      <c r="BF57" s="81">
        <v>0</v>
      </c>
      <c r="BG57" s="79">
        <v>0</v>
      </c>
      <c r="BH57" s="79" t="str">
        <f t="shared" si="58"/>
        <v>00</v>
      </c>
      <c r="BI57" s="82">
        <f>VLOOKUP(BH57,'Tableau coefficient '!$A$3:$B$1004,2,FALSE)</f>
        <v>0</v>
      </c>
      <c r="BJ57" s="81">
        <v>0</v>
      </c>
      <c r="BK57" s="99">
        <v>0</v>
      </c>
      <c r="BL57" s="79" t="str">
        <f t="shared" si="15"/>
        <v>00</v>
      </c>
      <c r="BM57" s="82">
        <f>VLOOKUP(BL57,'Tableau coefficient '!$A$3:$B$1004,2,FALSE)</f>
        <v>0</v>
      </c>
      <c r="BN57" s="86">
        <f t="shared" si="39"/>
        <v>781.5</v>
      </c>
      <c r="BO57" s="79">
        <f t="shared" si="1"/>
        <v>61</v>
      </c>
    </row>
    <row r="58" spans="1:67" ht="14" customHeight="1">
      <c r="A58" s="123" t="s">
        <v>1095</v>
      </c>
      <c r="B58" s="124" t="s">
        <v>1096</v>
      </c>
      <c r="C58" s="99" t="s">
        <v>5</v>
      </c>
      <c r="D58" s="99" t="s">
        <v>1633</v>
      </c>
      <c r="E58" s="80" t="s">
        <v>11</v>
      </c>
      <c r="F58" s="81" t="s">
        <v>1505</v>
      </c>
      <c r="G58" s="79">
        <v>1</v>
      </c>
      <c r="H58" s="79" t="str">
        <f t="shared" si="53"/>
        <v>J1</v>
      </c>
      <c r="I58" s="82">
        <f>VLOOKUP(H58,'Tableau coefficient '!$A$3:$B$1004,2,FALSE)</f>
        <v>150</v>
      </c>
      <c r="J58" s="81" t="s">
        <v>1505</v>
      </c>
      <c r="K58" s="79">
        <v>1</v>
      </c>
      <c r="L58" s="79" t="str">
        <f t="shared" si="3"/>
        <v>J1</v>
      </c>
      <c r="M58" s="82">
        <f>VLOOKUP(L58,'Tableau coefficient '!$A$3:$B$1004,2,FALSE)</f>
        <v>150</v>
      </c>
      <c r="N58" s="81">
        <v>0</v>
      </c>
      <c r="O58" s="79">
        <v>0</v>
      </c>
      <c r="P58" s="79" t="str">
        <f t="shared" si="54"/>
        <v>00</v>
      </c>
      <c r="Q58" s="82">
        <f>VLOOKUP(P58,'Tableau coefficient '!$A$3:$B$1004,2,FALSE)</f>
        <v>0</v>
      </c>
      <c r="R58" s="81" t="s">
        <v>1505</v>
      </c>
      <c r="S58" s="99">
        <v>1</v>
      </c>
      <c r="T58" s="79" t="str">
        <f t="shared" si="5"/>
        <v>J1</v>
      </c>
      <c r="U58" s="82">
        <f>VLOOKUP(T58,'Tableau coefficient '!$A$3:$B$1004,2,FALSE)</f>
        <v>150</v>
      </c>
      <c r="V58" s="83" t="s">
        <v>1505</v>
      </c>
      <c r="W58" s="84">
        <v>1</v>
      </c>
      <c r="X58" s="84" t="str">
        <f t="shared" si="55"/>
        <v>J1</v>
      </c>
      <c r="Y58" s="85">
        <f>(VLOOKUP(X58,'Tableau coefficient '!$A$3:$B$1004,2,FALSE))*2</f>
        <v>300</v>
      </c>
      <c r="Z58" s="83">
        <v>0</v>
      </c>
      <c r="AA58" s="75">
        <v>0</v>
      </c>
      <c r="AB58" s="84" t="str">
        <f t="shared" si="7"/>
        <v>00</v>
      </c>
      <c r="AC58" s="85">
        <f>(VLOOKUP(AB58,'Tableau coefficient '!$A$3:$B$1004,2,FALSE))*2</f>
        <v>0</v>
      </c>
      <c r="AD58" s="81" t="s">
        <v>1505</v>
      </c>
      <c r="AE58" s="79">
        <v>1</v>
      </c>
      <c r="AF58" s="79" t="str">
        <f t="shared" si="46"/>
        <v>J1</v>
      </c>
      <c r="AG58" s="82">
        <f>VLOOKUP(AF58,'Tableau coefficient '!$A$3:$B$1004,2,FALSE)</f>
        <v>150</v>
      </c>
      <c r="AH58" s="81">
        <v>0</v>
      </c>
      <c r="AI58" s="99">
        <v>0</v>
      </c>
      <c r="AJ58" s="79" t="str">
        <f t="shared" si="8"/>
        <v>00</v>
      </c>
      <c r="AK58" s="82">
        <f>VLOOKUP(AJ58,'Tableau coefficient '!$A$3:$B$1004,2,FALSE)</f>
        <v>0</v>
      </c>
      <c r="AL58" s="81">
        <v>0</v>
      </c>
      <c r="AM58" s="79">
        <v>0</v>
      </c>
      <c r="AN58" s="79" t="str">
        <f t="shared" si="56"/>
        <v>00</v>
      </c>
      <c r="AO58" s="82">
        <f>VLOOKUP(AN58,'Tableau coefficient '!$A$3:$B$1004,2,FALSE)</f>
        <v>0</v>
      </c>
      <c r="AP58" s="81" t="s">
        <v>1505</v>
      </c>
      <c r="AQ58" s="99">
        <v>1</v>
      </c>
      <c r="AR58" s="79" t="str">
        <f t="shared" si="10"/>
        <v>J1</v>
      </c>
      <c r="AS58" s="82">
        <f>VLOOKUP(AR58,'Tableau coefficient '!$A$3:$B$1004,2,FALSE)</f>
        <v>150</v>
      </c>
      <c r="AT58" s="81">
        <v>0</v>
      </c>
      <c r="AU58" s="99">
        <v>0</v>
      </c>
      <c r="AV58" s="79" t="str">
        <f t="shared" si="11"/>
        <v>00</v>
      </c>
      <c r="AW58" s="82">
        <f>VLOOKUP(AV58,'Tableau coefficient '!$A$3:$B$1004,2,FALSE)</f>
        <v>0</v>
      </c>
      <c r="AX58" s="81" t="s">
        <v>1505</v>
      </c>
      <c r="AY58" s="79">
        <v>1</v>
      </c>
      <c r="AZ58" s="79" t="str">
        <f t="shared" si="57"/>
        <v>J1</v>
      </c>
      <c r="BA58" s="82">
        <f>VLOOKUP(AZ58,'Tableau coefficient '!$A$3:$B$1004,2,FALSE)</f>
        <v>150</v>
      </c>
      <c r="BB58" s="83" t="s">
        <v>1505</v>
      </c>
      <c r="BC58" s="75">
        <v>1</v>
      </c>
      <c r="BD58" s="84" t="str">
        <f t="shared" si="13"/>
        <v>J1</v>
      </c>
      <c r="BE58" s="85">
        <f>(VLOOKUP(BD58,'Tableau coefficient '!$A$3:$B$1004,2,FALSE))*2</f>
        <v>300</v>
      </c>
      <c r="BF58" s="81">
        <v>0</v>
      </c>
      <c r="BG58" s="79">
        <v>0</v>
      </c>
      <c r="BH58" s="79" t="str">
        <f t="shared" si="58"/>
        <v>00</v>
      </c>
      <c r="BI58" s="82">
        <f>VLOOKUP(BH58,'Tableau coefficient '!$A$3:$B$1004,2,FALSE)</f>
        <v>0</v>
      </c>
      <c r="BJ58" s="81">
        <v>0</v>
      </c>
      <c r="BK58" s="99">
        <v>0</v>
      </c>
      <c r="BL58" s="79" t="str">
        <f t="shared" si="15"/>
        <v>00</v>
      </c>
      <c r="BM58" s="82">
        <f>VLOOKUP(BL58,'Tableau coefficient '!$A$3:$B$1004,2,FALSE)</f>
        <v>0</v>
      </c>
      <c r="BN58" s="86">
        <f t="shared" si="39"/>
        <v>1500</v>
      </c>
      <c r="BO58" s="79">
        <f t="shared" si="1"/>
        <v>10</v>
      </c>
    </row>
    <row r="59" spans="1:67" ht="14" customHeight="1">
      <c r="A59" s="89" t="s">
        <v>1097</v>
      </c>
      <c r="B59" s="80" t="s">
        <v>1098</v>
      </c>
      <c r="C59" s="99" t="s">
        <v>5</v>
      </c>
      <c r="D59" s="99" t="s">
        <v>1632</v>
      </c>
      <c r="E59" s="80" t="s">
        <v>1066</v>
      </c>
      <c r="F59" s="81" t="s">
        <v>1505</v>
      </c>
      <c r="G59" s="79">
        <v>15</v>
      </c>
      <c r="H59" s="79" t="str">
        <f t="shared" si="53"/>
        <v>J15</v>
      </c>
      <c r="I59" s="82">
        <f>VLOOKUP(H59,'Tableau coefficient '!$A$3:$B$1004,2,FALSE)</f>
        <v>64</v>
      </c>
      <c r="J59" s="81" t="s">
        <v>1505</v>
      </c>
      <c r="K59" s="79">
        <v>12</v>
      </c>
      <c r="L59" s="79" t="str">
        <f t="shared" si="3"/>
        <v>J12</v>
      </c>
      <c r="M59" s="82">
        <f>VLOOKUP(L59,'Tableau coefficient '!$A$3:$B$1004,2,FALSE)</f>
        <v>67.5</v>
      </c>
      <c r="N59" s="81" t="s">
        <v>1505</v>
      </c>
      <c r="O59" s="79">
        <v>9</v>
      </c>
      <c r="P59" s="79" t="str">
        <f t="shared" si="54"/>
        <v>J9</v>
      </c>
      <c r="Q59" s="82">
        <f>VLOOKUP(P59,'Tableau coefficient '!$A$3:$B$1004,2,FALSE)</f>
        <v>75</v>
      </c>
      <c r="R59" s="81" t="s">
        <v>1505</v>
      </c>
      <c r="S59" s="99">
        <v>15</v>
      </c>
      <c r="T59" s="79" t="str">
        <f t="shared" si="5"/>
        <v>J15</v>
      </c>
      <c r="U59" s="82">
        <f>VLOOKUP(T59,'Tableau coefficient '!$A$3:$B$1004,2,FALSE)</f>
        <v>64</v>
      </c>
      <c r="V59" s="83" t="s">
        <v>1505</v>
      </c>
      <c r="W59" s="84">
        <v>20</v>
      </c>
      <c r="X59" s="84" t="str">
        <f t="shared" si="55"/>
        <v>J20</v>
      </c>
      <c r="Y59" s="85">
        <f>(VLOOKUP(X59,'Tableau coefficient '!$A$3:$B$1004,2,FALSE))*2</f>
        <v>123</v>
      </c>
      <c r="Z59" s="83" t="s">
        <v>1505</v>
      </c>
      <c r="AA59" s="75">
        <v>7</v>
      </c>
      <c r="AB59" s="84" t="str">
        <f t="shared" si="7"/>
        <v>J7</v>
      </c>
      <c r="AC59" s="85">
        <f>(VLOOKUP(AB59,'Tableau coefficient '!$A$3:$B$1004,2,FALSE))*2</f>
        <v>170</v>
      </c>
      <c r="AD59" s="81" t="s">
        <v>1505</v>
      </c>
      <c r="AE59" s="79">
        <v>12</v>
      </c>
      <c r="AF59" s="79" t="str">
        <f t="shared" si="46"/>
        <v>J12</v>
      </c>
      <c r="AG59" s="82">
        <f>VLOOKUP(AF59,'Tableau coefficient '!$A$3:$B$1004,2,FALSE)</f>
        <v>67.5</v>
      </c>
      <c r="AH59" s="81">
        <v>0</v>
      </c>
      <c r="AI59" s="99">
        <v>0</v>
      </c>
      <c r="AJ59" s="79" t="str">
        <f t="shared" si="8"/>
        <v>00</v>
      </c>
      <c r="AK59" s="82">
        <f>VLOOKUP(AJ59,'Tableau coefficient '!$A$3:$B$1004,2,FALSE)</f>
        <v>0</v>
      </c>
      <c r="AL59" s="81">
        <v>0</v>
      </c>
      <c r="AM59" s="79">
        <v>0</v>
      </c>
      <c r="AN59" s="79" t="str">
        <f t="shared" si="56"/>
        <v>00</v>
      </c>
      <c r="AO59" s="82">
        <f>VLOOKUP(AN59,'Tableau coefficient '!$A$3:$B$1004,2,FALSE)</f>
        <v>0</v>
      </c>
      <c r="AP59" s="81" t="s">
        <v>1505</v>
      </c>
      <c r="AQ59" s="99">
        <v>12</v>
      </c>
      <c r="AR59" s="79" t="str">
        <f t="shared" si="10"/>
        <v>J12</v>
      </c>
      <c r="AS59" s="82">
        <f>VLOOKUP(AR59,'Tableau coefficient '!$A$3:$B$1004,2,FALSE)</f>
        <v>67.5</v>
      </c>
      <c r="AT59" s="81">
        <v>0</v>
      </c>
      <c r="AU59" s="99">
        <v>0</v>
      </c>
      <c r="AV59" s="79" t="str">
        <f t="shared" si="11"/>
        <v>00</v>
      </c>
      <c r="AW59" s="82">
        <f>VLOOKUP(AV59,'Tableau coefficient '!$A$3:$B$1004,2,FALSE)</f>
        <v>0</v>
      </c>
      <c r="AX59" s="81" t="s">
        <v>1505</v>
      </c>
      <c r="AY59" s="79">
        <v>11</v>
      </c>
      <c r="AZ59" s="79" t="str">
        <f t="shared" si="57"/>
        <v>J11</v>
      </c>
      <c r="BA59" s="82">
        <f>VLOOKUP(AZ59,'Tableau coefficient '!$A$3:$B$1004,2,FALSE)</f>
        <v>70</v>
      </c>
      <c r="BB59" s="83" t="s">
        <v>1505</v>
      </c>
      <c r="BC59" s="75">
        <v>15</v>
      </c>
      <c r="BD59" s="84" t="str">
        <f t="shared" si="13"/>
        <v>J15</v>
      </c>
      <c r="BE59" s="85">
        <f>(VLOOKUP(BD59,'Tableau coefficient '!$A$3:$B$1004,2,FALSE))*2</f>
        <v>128</v>
      </c>
      <c r="BF59" s="81">
        <v>0</v>
      </c>
      <c r="BG59" s="79">
        <v>0</v>
      </c>
      <c r="BH59" s="79" t="str">
        <f t="shared" si="58"/>
        <v>00</v>
      </c>
      <c r="BI59" s="82">
        <f>VLOOKUP(BH59,'Tableau coefficient '!$A$3:$B$1004,2,FALSE)</f>
        <v>0</v>
      </c>
      <c r="BJ59" s="81">
        <v>0</v>
      </c>
      <c r="BK59" s="99">
        <v>0</v>
      </c>
      <c r="BL59" s="79" t="str">
        <f t="shared" si="15"/>
        <v>00</v>
      </c>
      <c r="BM59" s="82">
        <f>VLOOKUP(BL59,'Tableau coefficient '!$A$3:$B$1004,2,FALSE)</f>
        <v>0</v>
      </c>
      <c r="BN59" s="86">
        <f t="shared" si="39"/>
        <v>896.5</v>
      </c>
      <c r="BO59" s="79">
        <f t="shared" si="1"/>
        <v>47</v>
      </c>
    </row>
    <row r="60" spans="1:67" ht="14" customHeight="1">
      <c r="A60" s="89" t="s">
        <v>1099</v>
      </c>
      <c r="B60" s="80" t="s">
        <v>1100</v>
      </c>
      <c r="C60" s="99" t="s">
        <v>5</v>
      </c>
      <c r="D60" s="99" t="s">
        <v>1633</v>
      </c>
      <c r="E60" s="80" t="s">
        <v>15</v>
      </c>
      <c r="F60" s="81">
        <v>0</v>
      </c>
      <c r="G60" s="79">
        <v>0</v>
      </c>
      <c r="H60" s="79" t="str">
        <f t="shared" si="53"/>
        <v>00</v>
      </c>
      <c r="I60" s="82">
        <f>VLOOKUP(H60,'Tableau coefficient '!$A$3:$B$1004,2,FALSE)</f>
        <v>0</v>
      </c>
      <c r="J60" s="81">
        <v>0</v>
      </c>
      <c r="K60" s="79">
        <v>0</v>
      </c>
      <c r="L60" s="79" t="str">
        <f t="shared" si="3"/>
        <v>00</v>
      </c>
      <c r="M60" s="82">
        <f>VLOOKUP(L60,'Tableau coefficient '!$A$3:$B$1004,2,FALSE)</f>
        <v>0</v>
      </c>
      <c r="N60" s="81">
        <v>0</v>
      </c>
      <c r="O60" s="79">
        <v>0</v>
      </c>
      <c r="P60" s="79" t="str">
        <f t="shared" si="54"/>
        <v>00</v>
      </c>
      <c r="Q60" s="82">
        <f>VLOOKUP(P60,'Tableau coefficient '!$A$3:$B$1004,2,FALSE)</f>
        <v>0</v>
      </c>
      <c r="R60" s="81">
        <v>0</v>
      </c>
      <c r="S60" s="99">
        <v>0</v>
      </c>
      <c r="T60" s="79" t="str">
        <f t="shared" si="5"/>
        <v>00</v>
      </c>
      <c r="U60" s="82">
        <f>VLOOKUP(T60,'Tableau coefficient '!$A$3:$B$1004,2,FALSE)</f>
        <v>0</v>
      </c>
      <c r="V60" s="83">
        <v>0</v>
      </c>
      <c r="W60" s="84">
        <v>0</v>
      </c>
      <c r="X60" s="84" t="str">
        <f t="shared" si="55"/>
        <v>00</v>
      </c>
      <c r="Y60" s="85">
        <f>(VLOOKUP(X60,'Tableau coefficient '!$A$3:$B$1004,2,FALSE))*2</f>
        <v>0</v>
      </c>
      <c r="Z60" s="83">
        <v>0</v>
      </c>
      <c r="AA60" s="75">
        <v>0</v>
      </c>
      <c r="AB60" s="84" t="str">
        <f t="shared" si="7"/>
        <v>00</v>
      </c>
      <c r="AC60" s="85">
        <f>(VLOOKUP(AB60,'Tableau coefficient '!$A$3:$B$1004,2,FALSE))*2</f>
        <v>0</v>
      </c>
      <c r="AD60" s="81">
        <v>0</v>
      </c>
      <c r="AE60" s="79">
        <v>0</v>
      </c>
      <c r="AF60" s="79" t="str">
        <f t="shared" si="46"/>
        <v>00</v>
      </c>
      <c r="AG60" s="82">
        <f>VLOOKUP(AF60,'Tableau coefficient '!$A$3:$B$1004,2,FALSE)</f>
        <v>0</v>
      </c>
      <c r="AH60" s="81">
        <v>0</v>
      </c>
      <c r="AI60" s="99">
        <v>0</v>
      </c>
      <c r="AJ60" s="79" t="str">
        <f t="shared" si="8"/>
        <v>00</v>
      </c>
      <c r="AK60" s="82">
        <f>VLOOKUP(AJ60,'Tableau coefficient '!$A$3:$B$1004,2,FALSE)</f>
        <v>0</v>
      </c>
      <c r="AL60" s="81">
        <v>0</v>
      </c>
      <c r="AM60" s="79">
        <v>0</v>
      </c>
      <c r="AN60" s="79" t="str">
        <f t="shared" si="56"/>
        <v>00</v>
      </c>
      <c r="AO60" s="82">
        <f>VLOOKUP(AN60,'Tableau coefficient '!$A$3:$B$1004,2,FALSE)</f>
        <v>0</v>
      </c>
      <c r="AP60" s="81">
        <v>0</v>
      </c>
      <c r="AQ60" s="99">
        <v>0</v>
      </c>
      <c r="AR60" s="79" t="str">
        <f t="shared" si="10"/>
        <v>00</v>
      </c>
      <c r="AS60" s="82">
        <f>VLOOKUP(AR60,'Tableau coefficient '!$A$3:$B$1004,2,FALSE)</f>
        <v>0</v>
      </c>
      <c r="AT60" s="81">
        <v>0</v>
      </c>
      <c r="AU60" s="99">
        <v>0</v>
      </c>
      <c r="AV60" s="79" t="str">
        <f t="shared" si="11"/>
        <v>00</v>
      </c>
      <c r="AW60" s="82">
        <f>VLOOKUP(AV60,'Tableau coefficient '!$A$3:$B$1004,2,FALSE)</f>
        <v>0</v>
      </c>
      <c r="AX60" s="81">
        <v>0</v>
      </c>
      <c r="AY60" s="79">
        <v>0</v>
      </c>
      <c r="AZ60" s="79" t="str">
        <f t="shared" si="57"/>
        <v>00</v>
      </c>
      <c r="BA60" s="82">
        <f>VLOOKUP(AZ60,'Tableau coefficient '!$A$3:$B$1004,2,FALSE)</f>
        <v>0</v>
      </c>
      <c r="BB60" s="83">
        <v>0</v>
      </c>
      <c r="BC60" s="75">
        <v>0</v>
      </c>
      <c r="BD60" s="84" t="str">
        <f t="shared" si="13"/>
        <v>00</v>
      </c>
      <c r="BE60" s="85">
        <f>(VLOOKUP(BD60,'Tableau coefficient '!$A$3:$B$1004,2,FALSE))*2</f>
        <v>0</v>
      </c>
      <c r="BF60" s="81">
        <v>0</v>
      </c>
      <c r="BG60" s="79">
        <v>0</v>
      </c>
      <c r="BH60" s="79" t="str">
        <f t="shared" si="58"/>
        <v>00</v>
      </c>
      <c r="BI60" s="82">
        <f>VLOOKUP(BH60,'Tableau coefficient '!$A$3:$B$1004,2,FALSE)</f>
        <v>0</v>
      </c>
      <c r="BJ60" s="81">
        <v>0</v>
      </c>
      <c r="BK60" s="99">
        <v>0</v>
      </c>
      <c r="BL60" s="79" t="str">
        <f t="shared" si="15"/>
        <v>00</v>
      </c>
      <c r="BM60" s="82">
        <f>VLOOKUP(BL60,'Tableau coefficient '!$A$3:$B$1004,2,FALSE)</f>
        <v>0</v>
      </c>
      <c r="BN60" s="86">
        <f t="shared" si="39"/>
        <v>0</v>
      </c>
      <c r="BO60" s="79">
        <f t="shared" si="1"/>
        <v>303</v>
      </c>
    </row>
    <row r="61" spans="1:67" ht="14" customHeight="1">
      <c r="A61" s="89" t="s">
        <v>1071</v>
      </c>
      <c r="B61" s="80" t="s">
        <v>1101</v>
      </c>
      <c r="C61" s="99" t="s">
        <v>5</v>
      </c>
      <c r="D61" s="99" t="s">
        <v>1632</v>
      </c>
      <c r="E61" s="80" t="s">
        <v>1066</v>
      </c>
      <c r="F61" s="81" t="s">
        <v>1505</v>
      </c>
      <c r="G61" s="79">
        <v>23</v>
      </c>
      <c r="H61" s="79" t="str">
        <f t="shared" si="53"/>
        <v>J23</v>
      </c>
      <c r="I61" s="82">
        <f>VLOOKUP(H61,'Tableau coefficient '!$A$3:$B$1004,2,FALSE)</f>
        <v>60</v>
      </c>
      <c r="J61" s="81" t="s">
        <v>1505</v>
      </c>
      <c r="K61" s="79">
        <v>23</v>
      </c>
      <c r="L61" s="79" t="str">
        <f t="shared" si="3"/>
        <v>J23</v>
      </c>
      <c r="M61" s="82">
        <f>VLOOKUP(L61,'Tableau coefficient '!$A$3:$B$1004,2,FALSE)</f>
        <v>60</v>
      </c>
      <c r="N61" s="81">
        <v>0</v>
      </c>
      <c r="O61" s="79">
        <v>0</v>
      </c>
      <c r="P61" s="79" t="str">
        <f t="shared" si="54"/>
        <v>00</v>
      </c>
      <c r="Q61" s="82">
        <f>VLOOKUP(P61,'Tableau coefficient '!$A$3:$B$1004,2,FALSE)</f>
        <v>0</v>
      </c>
      <c r="R61" s="81">
        <v>0</v>
      </c>
      <c r="S61" s="99">
        <v>0</v>
      </c>
      <c r="T61" s="79" t="str">
        <f t="shared" si="5"/>
        <v>00</v>
      </c>
      <c r="U61" s="82">
        <f>VLOOKUP(T61,'Tableau coefficient '!$A$3:$B$1004,2,FALSE)</f>
        <v>0</v>
      </c>
      <c r="V61" s="83" t="s">
        <v>1505</v>
      </c>
      <c r="W61" s="84">
        <v>29</v>
      </c>
      <c r="X61" s="84" t="str">
        <f t="shared" si="55"/>
        <v>J29</v>
      </c>
      <c r="Y61" s="85">
        <f>(VLOOKUP(X61,'Tableau coefficient '!$A$3:$B$1004,2,FALSE))*2</f>
        <v>114</v>
      </c>
      <c r="Z61" s="83" t="s">
        <v>1505</v>
      </c>
      <c r="AA61" s="75">
        <v>15</v>
      </c>
      <c r="AB61" s="84" t="str">
        <f t="shared" si="7"/>
        <v>J15</v>
      </c>
      <c r="AC61" s="85">
        <f>(VLOOKUP(AB61,'Tableau coefficient '!$A$3:$B$1004,2,FALSE))*2</f>
        <v>128</v>
      </c>
      <c r="AD61" s="81" t="s">
        <v>1505</v>
      </c>
      <c r="AE61" s="79">
        <v>16</v>
      </c>
      <c r="AF61" s="79" t="str">
        <f t="shared" si="46"/>
        <v>J16</v>
      </c>
      <c r="AG61" s="82">
        <f>VLOOKUP(AF61,'Tableau coefficient '!$A$3:$B$1004,2,FALSE)</f>
        <v>63.5</v>
      </c>
      <c r="AH61" s="81">
        <v>0</v>
      </c>
      <c r="AI61" s="99">
        <v>0</v>
      </c>
      <c r="AJ61" s="79" t="str">
        <f t="shared" si="8"/>
        <v>00</v>
      </c>
      <c r="AK61" s="82">
        <f>VLOOKUP(AJ61,'Tableau coefficient '!$A$3:$B$1004,2,FALSE)</f>
        <v>0</v>
      </c>
      <c r="AL61" s="81">
        <v>0</v>
      </c>
      <c r="AM61" s="79">
        <v>0</v>
      </c>
      <c r="AN61" s="79" t="str">
        <f t="shared" si="56"/>
        <v>00</v>
      </c>
      <c r="AO61" s="82">
        <f>VLOOKUP(AN61,'Tableau coefficient '!$A$3:$B$1004,2,FALSE)</f>
        <v>0</v>
      </c>
      <c r="AP61" s="81">
        <v>0</v>
      </c>
      <c r="AQ61" s="99">
        <v>0</v>
      </c>
      <c r="AR61" s="79" t="str">
        <f t="shared" si="10"/>
        <v>00</v>
      </c>
      <c r="AS61" s="82">
        <f>VLOOKUP(AR61,'Tableau coefficient '!$A$3:$B$1004,2,FALSE)</f>
        <v>0</v>
      </c>
      <c r="AT61" s="81">
        <v>0</v>
      </c>
      <c r="AU61" s="99">
        <v>0</v>
      </c>
      <c r="AV61" s="79" t="str">
        <f t="shared" si="11"/>
        <v>00</v>
      </c>
      <c r="AW61" s="82">
        <f>VLOOKUP(AV61,'Tableau coefficient '!$A$3:$B$1004,2,FALSE)</f>
        <v>0</v>
      </c>
      <c r="AX61" s="81" t="s">
        <v>1505</v>
      </c>
      <c r="AY61" s="79">
        <v>10</v>
      </c>
      <c r="AZ61" s="79" t="str">
        <f t="shared" si="57"/>
        <v>J10</v>
      </c>
      <c r="BA61" s="82">
        <f>VLOOKUP(AZ61,'Tableau coefficient '!$A$3:$B$1004,2,FALSE)</f>
        <v>72.5</v>
      </c>
      <c r="BB61" s="83" t="s">
        <v>1505</v>
      </c>
      <c r="BC61" s="75">
        <v>14</v>
      </c>
      <c r="BD61" s="84" t="str">
        <f t="shared" si="13"/>
        <v>J14</v>
      </c>
      <c r="BE61" s="85">
        <f>(VLOOKUP(BD61,'Tableau coefficient '!$A$3:$B$1004,2,FALSE))*2</f>
        <v>129</v>
      </c>
      <c r="BF61" s="81">
        <v>0</v>
      </c>
      <c r="BG61" s="79">
        <v>0</v>
      </c>
      <c r="BH61" s="79" t="str">
        <f t="shared" si="58"/>
        <v>00</v>
      </c>
      <c r="BI61" s="82">
        <f>VLOOKUP(BH61,'Tableau coefficient '!$A$3:$B$1004,2,FALSE)</f>
        <v>0</v>
      </c>
      <c r="BJ61" s="81">
        <v>0</v>
      </c>
      <c r="BK61" s="99">
        <v>0</v>
      </c>
      <c r="BL61" s="79" t="str">
        <f t="shared" si="15"/>
        <v>00</v>
      </c>
      <c r="BM61" s="82">
        <f>VLOOKUP(BL61,'Tableau coefficient '!$A$3:$B$1004,2,FALSE)</f>
        <v>0</v>
      </c>
      <c r="BN61" s="86">
        <f t="shared" si="39"/>
        <v>627</v>
      </c>
      <c r="BO61" s="79">
        <f t="shared" si="1"/>
        <v>92</v>
      </c>
    </row>
    <row r="62" spans="1:67" ht="14" customHeight="1">
      <c r="A62" s="89" t="s">
        <v>1102</v>
      </c>
      <c r="B62" s="80" t="s">
        <v>1103</v>
      </c>
      <c r="C62" s="99" t="s">
        <v>5</v>
      </c>
      <c r="D62" s="99" t="s">
        <v>1633</v>
      </c>
      <c r="E62" s="80" t="s">
        <v>15</v>
      </c>
      <c r="F62" s="81">
        <v>0</v>
      </c>
      <c r="G62" s="79">
        <v>0</v>
      </c>
      <c r="H62" s="79" t="str">
        <f t="shared" si="53"/>
        <v>00</v>
      </c>
      <c r="I62" s="82">
        <f>VLOOKUP(H62,'Tableau coefficient '!$A$3:$B$1004,2,FALSE)</f>
        <v>0</v>
      </c>
      <c r="J62" s="81">
        <v>0</v>
      </c>
      <c r="K62" s="79">
        <v>0</v>
      </c>
      <c r="L62" s="79" t="str">
        <f t="shared" si="3"/>
        <v>00</v>
      </c>
      <c r="M62" s="82">
        <f>VLOOKUP(L62,'Tableau coefficient '!$A$3:$B$1004,2,FALSE)</f>
        <v>0</v>
      </c>
      <c r="N62" s="81">
        <v>0</v>
      </c>
      <c r="O62" s="79">
        <v>0</v>
      </c>
      <c r="P62" s="79" t="str">
        <f t="shared" si="54"/>
        <v>00</v>
      </c>
      <c r="Q62" s="82">
        <f>VLOOKUP(P62,'Tableau coefficient '!$A$3:$B$1004,2,FALSE)</f>
        <v>0</v>
      </c>
      <c r="R62" s="81">
        <v>0</v>
      </c>
      <c r="S62" s="99">
        <v>0</v>
      </c>
      <c r="T62" s="79" t="str">
        <f t="shared" si="5"/>
        <v>00</v>
      </c>
      <c r="U62" s="82">
        <f>VLOOKUP(T62,'Tableau coefficient '!$A$3:$B$1004,2,FALSE)</f>
        <v>0</v>
      </c>
      <c r="V62" s="83">
        <v>0</v>
      </c>
      <c r="W62" s="84">
        <v>0</v>
      </c>
      <c r="X62" s="84" t="str">
        <f t="shared" si="55"/>
        <v>00</v>
      </c>
      <c r="Y62" s="85">
        <f>(VLOOKUP(X62,'Tableau coefficient '!$A$3:$B$1004,2,FALSE))*2</f>
        <v>0</v>
      </c>
      <c r="Z62" s="83">
        <v>0</v>
      </c>
      <c r="AA62" s="75">
        <v>0</v>
      </c>
      <c r="AB62" s="84" t="str">
        <f t="shared" si="7"/>
        <v>00</v>
      </c>
      <c r="AC62" s="85">
        <f>(VLOOKUP(AB62,'Tableau coefficient '!$A$3:$B$1004,2,FALSE))*2</f>
        <v>0</v>
      </c>
      <c r="AD62" s="81">
        <v>0</v>
      </c>
      <c r="AE62" s="79">
        <v>0</v>
      </c>
      <c r="AF62" s="79" t="str">
        <f t="shared" si="46"/>
        <v>00</v>
      </c>
      <c r="AG62" s="82">
        <f>VLOOKUP(AF62,'Tableau coefficient '!$A$3:$B$1004,2,FALSE)</f>
        <v>0</v>
      </c>
      <c r="AH62" s="81">
        <v>0</v>
      </c>
      <c r="AI62" s="99">
        <v>0</v>
      </c>
      <c r="AJ62" s="79" t="str">
        <f t="shared" si="8"/>
        <v>00</v>
      </c>
      <c r="AK62" s="82">
        <f>VLOOKUP(AJ62,'Tableau coefficient '!$A$3:$B$1004,2,FALSE)</f>
        <v>0</v>
      </c>
      <c r="AL62" s="81">
        <v>0</v>
      </c>
      <c r="AM62" s="79">
        <v>0</v>
      </c>
      <c r="AN62" s="79" t="str">
        <f t="shared" si="56"/>
        <v>00</v>
      </c>
      <c r="AO62" s="82">
        <f>VLOOKUP(AN62,'Tableau coefficient '!$A$3:$B$1004,2,FALSE)</f>
        <v>0</v>
      </c>
      <c r="AP62" s="81">
        <v>0</v>
      </c>
      <c r="AQ62" s="99">
        <v>0</v>
      </c>
      <c r="AR62" s="79" t="str">
        <f t="shared" si="10"/>
        <v>00</v>
      </c>
      <c r="AS62" s="82">
        <f>VLOOKUP(AR62,'Tableau coefficient '!$A$3:$B$1004,2,FALSE)</f>
        <v>0</v>
      </c>
      <c r="AT62" s="81">
        <v>0</v>
      </c>
      <c r="AU62" s="99">
        <v>0</v>
      </c>
      <c r="AV62" s="79" t="str">
        <f t="shared" si="11"/>
        <v>00</v>
      </c>
      <c r="AW62" s="82">
        <f>VLOOKUP(AV62,'Tableau coefficient '!$A$3:$B$1004,2,FALSE)</f>
        <v>0</v>
      </c>
      <c r="AX62" s="81">
        <v>0</v>
      </c>
      <c r="AY62" s="79">
        <v>0</v>
      </c>
      <c r="AZ62" s="79" t="str">
        <f t="shared" si="57"/>
        <v>00</v>
      </c>
      <c r="BA62" s="82">
        <f>VLOOKUP(AZ62,'Tableau coefficient '!$A$3:$B$1004,2,FALSE)</f>
        <v>0</v>
      </c>
      <c r="BB62" s="83">
        <v>0</v>
      </c>
      <c r="BC62" s="75">
        <v>0</v>
      </c>
      <c r="BD62" s="84" t="str">
        <f t="shared" si="13"/>
        <v>00</v>
      </c>
      <c r="BE62" s="85">
        <f>(VLOOKUP(BD62,'Tableau coefficient '!$A$3:$B$1004,2,FALSE))*2</f>
        <v>0</v>
      </c>
      <c r="BF62" s="81">
        <v>0</v>
      </c>
      <c r="BG62" s="79">
        <v>0</v>
      </c>
      <c r="BH62" s="79" t="str">
        <f t="shared" si="58"/>
        <v>00</v>
      </c>
      <c r="BI62" s="82">
        <f>VLOOKUP(BH62,'Tableau coefficient '!$A$3:$B$1004,2,FALSE)</f>
        <v>0</v>
      </c>
      <c r="BJ62" s="81">
        <v>0</v>
      </c>
      <c r="BK62" s="99">
        <v>0</v>
      </c>
      <c r="BL62" s="79" t="str">
        <f t="shared" si="15"/>
        <v>00</v>
      </c>
      <c r="BM62" s="82">
        <f>VLOOKUP(BL62,'Tableau coefficient '!$A$3:$B$1004,2,FALSE)</f>
        <v>0</v>
      </c>
      <c r="BN62" s="86">
        <f t="shared" si="39"/>
        <v>0</v>
      </c>
      <c r="BO62" s="79">
        <f t="shared" si="1"/>
        <v>303</v>
      </c>
    </row>
    <row r="63" spans="1:67" ht="14" customHeight="1">
      <c r="A63" s="89" t="s">
        <v>1104</v>
      </c>
      <c r="B63" s="80" t="s">
        <v>1057</v>
      </c>
      <c r="C63" s="99" t="s">
        <v>5</v>
      </c>
      <c r="D63" s="99" t="s">
        <v>1633</v>
      </c>
      <c r="E63" s="80" t="s">
        <v>1067</v>
      </c>
      <c r="F63" s="81" t="s">
        <v>1505</v>
      </c>
      <c r="G63" s="79">
        <v>24</v>
      </c>
      <c r="H63" s="79" t="str">
        <f t="shared" si="53"/>
        <v>J24</v>
      </c>
      <c r="I63" s="82">
        <f>VLOOKUP(H63,'Tableau coefficient '!$A$3:$B$1004,2,FALSE)</f>
        <v>59.5</v>
      </c>
      <c r="J63" s="81" t="s">
        <v>1505</v>
      </c>
      <c r="K63" s="79">
        <v>24</v>
      </c>
      <c r="L63" s="79" t="str">
        <f t="shared" si="3"/>
        <v>J24</v>
      </c>
      <c r="M63" s="82">
        <f>VLOOKUP(L63,'Tableau coefficient '!$A$3:$B$1004,2,FALSE)</f>
        <v>59.5</v>
      </c>
      <c r="N63" s="81" t="s">
        <v>1505</v>
      </c>
      <c r="O63" s="79">
        <v>13</v>
      </c>
      <c r="P63" s="79" t="str">
        <f t="shared" si="54"/>
        <v>J13</v>
      </c>
      <c r="Q63" s="82">
        <f>VLOOKUP(P63,'Tableau coefficient '!$A$3:$B$1004,2,FALSE)</f>
        <v>65</v>
      </c>
      <c r="R63" s="81" t="s">
        <v>1505</v>
      </c>
      <c r="S63" s="99">
        <v>21</v>
      </c>
      <c r="T63" s="79" t="str">
        <f t="shared" si="5"/>
        <v>J21</v>
      </c>
      <c r="U63" s="82">
        <f>VLOOKUP(T63,'Tableau coefficient '!$A$3:$B$1004,2,FALSE)</f>
        <v>61</v>
      </c>
      <c r="V63" s="83" t="s">
        <v>1505</v>
      </c>
      <c r="W63" s="84">
        <v>17</v>
      </c>
      <c r="X63" s="84" t="str">
        <f t="shared" si="55"/>
        <v>J17</v>
      </c>
      <c r="Y63" s="85">
        <f>(VLOOKUP(X63,'Tableau coefficient '!$A$3:$B$1004,2,FALSE))*2</f>
        <v>126</v>
      </c>
      <c r="Z63" s="83" t="s">
        <v>1505</v>
      </c>
      <c r="AA63" s="75">
        <v>8</v>
      </c>
      <c r="AB63" s="84" t="str">
        <f t="shared" si="7"/>
        <v>J8</v>
      </c>
      <c r="AC63" s="85">
        <f>(VLOOKUP(AB63,'Tableau coefficient '!$A$3:$B$1004,2,FALSE))*2</f>
        <v>160</v>
      </c>
      <c r="AD63" s="81">
        <v>0</v>
      </c>
      <c r="AE63" s="79">
        <v>0</v>
      </c>
      <c r="AF63" s="79" t="str">
        <f t="shared" si="46"/>
        <v>00</v>
      </c>
      <c r="AG63" s="82">
        <f>VLOOKUP(AF63,'Tableau coefficient '!$A$3:$B$1004,2,FALSE)</f>
        <v>0</v>
      </c>
      <c r="AH63" s="81">
        <v>0</v>
      </c>
      <c r="AI63" s="99">
        <v>0</v>
      </c>
      <c r="AJ63" s="79" t="str">
        <f t="shared" si="8"/>
        <v>00</v>
      </c>
      <c r="AK63" s="82">
        <f>VLOOKUP(AJ63,'Tableau coefficient '!$A$3:$B$1004,2,FALSE)</f>
        <v>0</v>
      </c>
      <c r="AL63" s="81">
        <v>0</v>
      </c>
      <c r="AM63" s="79">
        <v>0</v>
      </c>
      <c r="AN63" s="79" t="str">
        <f t="shared" si="56"/>
        <v>00</v>
      </c>
      <c r="AO63" s="82">
        <f>VLOOKUP(AN63,'Tableau coefficient '!$A$3:$B$1004,2,FALSE)</f>
        <v>0</v>
      </c>
      <c r="AP63" s="81">
        <v>0</v>
      </c>
      <c r="AQ63" s="99">
        <v>0</v>
      </c>
      <c r="AR63" s="79" t="str">
        <f t="shared" si="10"/>
        <v>00</v>
      </c>
      <c r="AS63" s="82">
        <f>VLOOKUP(AR63,'Tableau coefficient '!$A$3:$B$1004,2,FALSE)</f>
        <v>0</v>
      </c>
      <c r="AT63" s="81">
        <v>0</v>
      </c>
      <c r="AU63" s="99">
        <v>0</v>
      </c>
      <c r="AV63" s="79" t="str">
        <f t="shared" si="11"/>
        <v>00</v>
      </c>
      <c r="AW63" s="82">
        <f>VLOOKUP(AV63,'Tableau coefficient '!$A$3:$B$1004,2,FALSE)</f>
        <v>0</v>
      </c>
      <c r="AX63" s="81">
        <v>0</v>
      </c>
      <c r="AY63" s="79">
        <v>0</v>
      </c>
      <c r="AZ63" s="79" t="str">
        <f t="shared" si="57"/>
        <v>00</v>
      </c>
      <c r="BA63" s="82">
        <f>VLOOKUP(AZ63,'Tableau coefficient '!$A$3:$B$1004,2,FALSE)</f>
        <v>0</v>
      </c>
      <c r="BB63" s="83">
        <v>0</v>
      </c>
      <c r="BC63" s="75">
        <v>0</v>
      </c>
      <c r="BD63" s="84" t="str">
        <f t="shared" si="13"/>
        <v>00</v>
      </c>
      <c r="BE63" s="85">
        <f>(VLOOKUP(BD63,'Tableau coefficient '!$A$3:$B$1004,2,FALSE))*2</f>
        <v>0</v>
      </c>
      <c r="BF63" s="81">
        <v>0</v>
      </c>
      <c r="BG63" s="79">
        <v>0</v>
      </c>
      <c r="BH63" s="79" t="str">
        <f t="shared" si="58"/>
        <v>00</v>
      </c>
      <c r="BI63" s="82">
        <f>VLOOKUP(BH63,'Tableau coefficient '!$A$3:$B$1004,2,FALSE)</f>
        <v>0</v>
      </c>
      <c r="BJ63" s="81">
        <v>0</v>
      </c>
      <c r="BK63" s="99">
        <v>0</v>
      </c>
      <c r="BL63" s="79" t="str">
        <f t="shared" si="15"/>
        <v>00</v>
      </c>
      <c r="BM63" s="82">
        <f>VLOOKUP(BL63,'Tableau coefficient '!$A$3:$B$1004,2,FALSE)</f>
        <v>0</v>
      </c>
      <c r="BN63" s="86">
        <f t="shared" si="39"/>
        <v>531</v>
      </c>
      <c r="BO63" s="79">
        <f t="shared" si="1"/>
        <v>115</v>
      </c>
    </row>
    <row r="64" spans="1:67" ht="14" customHeight="1">
      <c r="A64" s="89" t="s">
        <v>1105</v>
      </c>
      <c r="B64" s="80" t="s">
        <v>1106</v>
      </c>
      <c r="C64" s="99" t="s">
        <v>5</v>
      </c>
      <c r="D64" s="99" t="s">
        <v>1632</v>
      </c>
      <c r="E64" s="80" t="s">
        <v>15</v>
      </c>
      <c r="F64" s="81">
        <v>0</v>
      </c>
      <c r="G64" s="79">
        <v>0</v>
      </c>
      <c r="H64" s="79" t="str">
        <f t="shared" si="53"/>
        <v>00</v>
      </c>
      <c r="I64" s="82">
        <f>VLOOKUP(H64,'Tableau coefficient '!$A$3:$B$1004,2,FALSE)</f>
        <v>0</v>
      </c>
      <c r="J64" s="81">
        <v>0</v>
      </c>
      <c r="K64" s="79">
        <v>0</v>
      </c>
      <c r="L64" s="79" t="str">
        <f t="shared" ref="L64:L103" si="59">(J64&amp;K64)</f>
        <v>00</v>
      </c>
      <c r="M64" s="82">
        <f>VLOOKUP(L64,'Tableau coefficient '!$A$3:$B$1004,2,FALSE)</f>
        <v>0</v>
      </c>
      <c r="N64" s="81">
        <v>0</v>
      </c>
      <c r="O64" s="79">
        <v>0</v>
      </c>
      <c r="P64" s="79" t="str">
        <f t="shared" si="54"/>
        <v>00</v>
      </c>
      <c r="Q64" s="82">
        <f>VLOOKUP(P64,'Tableau coefficient '!$A$3:$B$1004,2,FALSE)</f>
        <v>0</v>
      </c>
      <c r="R64" s="81">
        <v>0</v>
      </c>
      <c r="S64" s="99">
        <v>0</v>
      </c>
      <c r="T64" s="79" t="str">
        <f t="shared" ref="T64:T103" si="60">(R64&amp;S64)</f>
        <v>00</v>
      </c>
      <c r="U64" s="82">
        <f>VLOOKUP(T64,'Tableau coefficient '!$A$3:$B$1004,2,FALSE)</f>
        <v>0</v>
      </c>
      <c r="V64" s="83">
        <v>0</v>
      </c>
      <c r="W64" s="84">
        <v>0</v>
      </c>
      <c r="X64" s="84" t="str">
        <f t="shared" si="55"/>
        <v>00</v>
      </c>
      <c r="Y64" s="85">
        <f>(VLOOKUP(X64,'Tableau coefficient '!$A$3:$B$1004,2,FALSE))*2</f>
        <v>0</v>
      </c>
      <c r="Z64" s="83">
        <v>0</v>
      </c>
      <c r="AA64" s="75">
        <v>0</v>
      </c>
      <c r="AB64" s="84" t="str">
        <f t="shared" si="7"/>
        <v>00</v>
      </c>
      <c r="AC64" s="85">
        <f>(VLOOKUP(AB64,'Tableau coefficient '!$A$3:$B$1004,2,FALSE))*2</f>
        <v>0</v>
      </c>
      <c r="AD64" s="81">
        <v>0</v>
      </c>
      <c r="AE64" s="79">
        <v>0</v>
      </c>
      <c r="AF64" s="79" t="str">
        <f t="shared" ref="AF64:AF103" si="61">(AD64&amp;AE64)</f>
        <v>00</v>
      </c>
      <c r="AG64" s="82">
        <f>VLOOKUP(AF64,'Tableau coefficient '!$A$3:$B$1004,2,FALSE)</f>
        <v>0</v>
      </c>
      <c r="AH64" s="81">
        <v>0</v>
      </c>
      <c r="AI64" s="99">
        <v>0</v>
      </c>
      <c r="AJ64" s="79" t="str">
        <f t="shared" si="8"/>
        <v>00</v>
      </c>
      <c r="AK64" s="82">
        <f>VLOOKUP(AJ64,'Tableau coefficient '!$A$3:$B$1004,2,FALSE)</f>
        <v>0</v>
      </c>
      <c r="AL64" s="81">
        <v>0</v>
      </c>
      <c r="AM64" s="79">
        <v>0</v>
      </c>
      <c r="AN64" s="79" t="str">
        <f t="shared" si="56"/>
        <v>00</v>
      </c>
      <c r="AO64" s="82">
        <f>VLOOKUP(AN64,'Tableau coefficient '!$A$3:$B$1004,2,FALSE)</f>
        <v>0</v>
      </c>
      <c r="AP64" s="81">
        <v>0</v>
      </c>
      <c r="AQ64" s="99">
        <v>0</v>
      </c>
      <c r="AR64" s="79" t="str">
        <f t="shared" ref="AR64:AR103" si="62">(AP64&amp;AQ64)</f>
        <v>00</v>
      </c>
      <c r="AS64" s="82">
        <f>VLOOKUP(AR64,'Tableau coefficient '!$A$3:$B$1004,2,FALSE)</f>
        <v>0</v>
      </c>
      <c r="AT64" s="81">
        <v>0</v>
      </c>
      <c r="AU64" s="99">
        <v>0</v>
      </c>
      <c r="AV64" s="79" t="str">
        <f t="shared" si="11"/>
        <v>00</v>
      </c>
      <c r="AW64" s="82">
        <f>VLOOKUP(AV64,'Tableau coefficient '!$A$3:$B$1004,2,FALSE)</f>
        <v>0</v>
      </c>
      <c r="AX64" s="81">
        <v>0</v>
      </c>
      <c r="AY64" s="79">
        <v>0</v>
      </c>
      <c r="AZ64" s="79" t="str">
        <f t="shared" si="57"/>
        <v>00</v>
      </c>
      <c r="BA64" s="82">
        <f>VLOOKUP(AZ64,'Tableau coefficient '!$A$3:$B$1004,2,FALSE)</f>
        <v>0</v>
      </c>
      <c r="BB64" s="83">
        <v>0</v>
      </c>
      <c r="BC64" s="75">
        <v>0</v>
      </c>
      <c r="BD64" s="84" t="str">
        <f t="shared" si="13"/>
        <v>00</v>
      </c>
      <c r="BE64" s="85">
        <f>(VLOOKUP(BD64,'Tableau coefficient '!$A$3:$B$1004,2,FALSE))*2</f>
        <v>0</v>
      </c>
      <c r="BF64" s="81">
        <v>0</v>
      </c>
      <c r="BG64" s="79">
        <v>0</v>
      </c>
      <c r="BH64" s="79" t="str">
        <f t="shared" si="58"/>
        <v>00</v>
      </c>
      <c r="BI64" s="82">
        <f>VLOOKUP(BH64,'Tableau coefficient '!$A$3:$B$1004,2,FALSE)</f>
        <v>0</v>
      </c>
      <c r="BJ64" s="81">
        <v>0</v>
      </c>
      <c r="BK64" s="99">
        <v>0</v>
      </c>
      <c r="BL64" s="79" t="str">
        <f t="shared" si="15"/>
        <v>00</v>
      </c>
      <c r="BM64" s="82">
        <f>VLOOKUP(BL64,'Tableau coefficient '!$A$3:$B$1004,2,FALSE)</f>
        <v>0</v>
      </c>
      <c r="BN64" s="86">
        <f t="shared" si="39"/>
        <v>0</v>
      </c>
      <c r="BO64" s="79">
        <f t="shared" si="1"/>
        <v>303</v>
      </c>
    </row>
    <row r="65" spans="1:67" ht="14" customHeight="1">
      <c r="A65" s="89" t="s">
        <v>1107</v>
      </c>
      <c r="B65" s="80" t="s">
        <v>1108</v>
      </c>
      <c r="C65" s="99" t="s">
        <v>5</v>
      </c>
      <c r="D65" s="99" t="s">
        <v>1632</v>
      </c>
      <c r="E65" s="80" t="s">
        <v>1066</v>
      </c>
      <c r="F65" s="81" t="s">
        <v>1505</v>
      </c>
      <c r="G65" s="79">
        <v>5</v>
      </c>
      <c r="H65" s="79" t="str">
        <f t="shared" si="53"/>
        <v>J5</v>
      </c>
      <c r="I65" s="82">
        <f>VLOOKUP(H65,'Tableau coefficient '!$A$3:$B$1004,2,FALSE)</f>
        <v>95</v>
      </c>
      <c r="J65" s="81">
        <v>0</v>
      </c>
      <c r="K65" s="79">
        <v>0</v>
      </c>
      <c r="L65" s="79" t="str">
        <f t="shared" si="59"/>
        <v>00</v>
      </c>
      <c r="M65" s="82">
        <f>VLOOKUP(L65,'Tableau coefficient '!$A$3:$B$1004,2,FALSE)</f>
        <v>0</v>
      </c>
      <c r="N65" s="81" t="s">
        <v>1505</v>
      </c>
      <c r="O65" s="79">
        <v>1</v>
      </c>
      <c r="P65" s="79" t="str">
        <f t="shared" si="54"/>
        <v>J1</v>
      </c>
      <c r="Q65" s="82">
        <f>VLOOKUP(P65,'Tableau coefficient '!$A$3:$B$1004,2,FALSE)</f>
        <v>150</v>
      </c>
      <c r="R65" s="81" t="s">
        <v>1505</v>
      </c>
      <c r="S65" s="99">
        <v>3</v>
      </c>
      <c r="T65" s="79" t="str">
        <f t="shared" si="60"/>
        <v>J3</v>
      </c>
      <c r="U65" s="82">
        <f>VLOOKUP(T65,'Tableau coefficient '!$A$3:$B$1004,2,FALSE)</f>
        <v>110</v>
      </c>
      <c r="V65" s="83" t="s">
        <v>1505</v>
      </c>
      <c r="W65" s="84">
        <v>5</v>
      </c>
      <c r="X65" s="84" t="str">
        <f t="shared" si="55"/>
        <v>J5</v>
      </c>
      <c r="Y65" s="85">
        <f>(VLOOKUP(X65,'Tableau coefficient '!$A$3:$B$1004,2,FALSE))*2</f>
        <v>190</v>
      </c>
      <c r="Z65" s="83">
        <v>0</v>
      </c>
      <c r="AA65" s="75">
        <v>0</v>
      </c>
      <c r="AB65" s="84" t="str">
        <f t="shared" ref="AB65:AB104" si="63">(Z65&amp;AA65)</f>
        <v>00</v>
      </c>
      <c r="AC65" s="85">
        <f>(VLOOKUP(AB65,'Tableau coefficient '!$A$3:$B$1004,2,FALSE))*2</f>
        <v>0</v>
      </c>
      <c r="AD65" s="81">
        <v>0</v>
      </c>
      <c r="AE65" s="79">
        <v>0</v>
      </c>
      <c r="AF65" s="79" t="str">
        <f t="shared" si="61"/>
        <v>00</v>
      </c>
      <c r="AG65" s="82">
        <f>VLOOKUP(AF65,'Tableau coefficient '!$A$3:$B$1004,2,FALSE)</f>
        <v>0</v>
      </c>
      <c r="AH65" s="81">
        <v>0</v>
      </c>
      <c r="AI65" s="99">
        <v>0</v>
      </c>
      <c r="AJ65" s="79" t="str">
        <f t="shared" ref="AJ65:AJ104" si="64">(AH65&amp;AI65)</f>
        <v>00</v>
      </c>
      <c r="AK65" s="82">
        <f>VLOOKUP(AJ65,'Tableau coefficient '!$A$3:$B$1004,2,FALSE)</f>
        <v>0</v>
      </c>
      <c r="AL65" s="81">
        <v>0</v>
      </c>
      <c r="AM65" s="79">
        <v>0</v>
      </c>
      <c r="AN65" s="79" t="str">
        <f t="shared" si="56"/>
        <v>00</v>
      </c>
      <c r="AO65" s="82">
        <f>VLOOKUP(AN65,'Tableau coefficient '!$A$3:$B$1004,2,FALSE)</f>
        <v>0</v>
      </c>
      <c r="AP65" s="81" t="s">
        <v>1505</v>
      </c>
      <c r="AQ65" s="99">
        <v>2</v>
      </c>
      <c r="AR65" s="79" t="str">
        <f t="shared" si="62"/>
        <v>J2</v>
      </c>
      <c r="AS65" s="82">
        <f>VLOOKUP(AR65,'Tableau coefficient '!$A$3:$B$1004,2,FALSE)</f>
        <v>125</v>
      </c>
      <c r="AT65" s="81">
        <v>0</v>
      </c>
      <c r="AU65" s="99">
        <v>0</v>
      </c>
      <c r="AV65" s="79" t="str">
        <f t="shared" ref="AV65:AV104" si="65">(AT65&amp;AU65)</f>
        <v>00</v>
      </c>
      <c r="AW65" s="82">
        <f>VLOOKUP(AV65,'Tableau coefficient '!$A$3:$B$1004,2,FALSE)</f>
        <v>0</v>
      </c>
      <c r="AX65" s="81" t="s">
        <v>1505</v>
      </c>
      <c r="AY65" s="79">
        <v>2</v>
      </c>
      <c r="AZ65" s="79" t="str">
        <f t="shared" si="57"/>
        <v>J2</v>
      </c>
      <c r="BA65" s="82">
        <f>VLOOKUP(AZ65,'Tableau coefficient '!$A$3:$B$1004,2,FALSE)</f>
        <v>125</v>
      </c>
      <c r="BB65" s="83" t="s">
        <v>1505</v>
      </c>
      <c r="BC65" s="75">
        <v>6</v>
      </c>
      <c r="BD65" s="84" t="str">
        <f t="shared" ref="BD65:BD104" si="66">(BB65&amp;BC65)</f>
        <v>J6</v>
      </c>
      <c r="BE65" s="85">
        <f>(VLOOKUP(BD65,'Tableau coefficient '!$A$3:$B$1004,2,FALSE))*2</f>
        <v>180</v>
      </c>
      <c r="BF65" s="81">
        <v>0</v>
      </c>
      <c r="BG65" s="79">
        <v>0</v>
      </c>
      <c r="BH65" s="79" t="str">
        <f t="shared" si="58"/>
        <v>00</v>
      </c>
      <c r="BI65" s="82">
        <f>VLOOKUP(BH65,'Tableau coefficient '!$A$3:$B$1004,2,FALSE)</f>
        <v>0</v>
      </c>
      <c r="BJ65" s="81">
        <v>0</v>
      </c>
      <c r="BK65" s="99">
        <v>0</v>
      </c>
      <c r="BL65" s="79" t="str">
        <f t="shared" ref="BL65:BL104" si="67">(BJ65&amp;BK65)</f>
        <v>00</v>
      </c>
      <c r="BM65" s="82">
        <f>VLOOKUP(BL65,'Tableau coefficient '!$A$3:$B$1004,2,FALSE)</f>
        <v>0</v>
      </c>
      <c r="BN65" s="86">
        <f t="shared" si="39"/>
        <v>975</v>
      </c>
      <c r="BO65" s="79">
        <f t="shared" si="1"/>
        <v>40</v>
      </c>
    </row>
    <row r="66" spans="1:67" ht="14" customHeight="1">
      <c r="A66" s="89" t="s">
        <v>1109</v>
      </c>
      <c r="B66" s="80" t="s">
        <v>1110</v>
      </c>
      <c r="C66" s="99" t="s">
        <v>5</v>
      </c>
      <c r="D66" s="99" t="s">
        <v>1633</v>
      </c>
      <c r="E66" s="80" t="s">
        <v>1067</v>
      </c>
      <c r="F66" s="81" t="s">
        <v>1505</v>
      </c>
      <c r="G66" s="79">
        <v>14</v>
      </c>
      <c r="H66" s="79" t="str">
        <f t="shared" si="53"/>
        <v>J14</v>
      </c>
      <c r="I66" s="82">
        <f>VLOOKUP(H66,'Tableau coefficient '!$A$3:$B$1004,2,FALSE)</f>
        <v>64.5</v>
      </c>
      <c r="J66" s="81">
        <v>0</v>
      </c>
      <c r="K66" s="79">
        <v>0</v>
      </c>
      <c r="L66" s="79" t="str">
        <f t="shared" si="59"/>
        <v>00</v>
      </c>
      <c r="M66" s="82">
        <f>VLOOKUP(L66,'Tableau coefficient '!$A$3:$B$1004,2,FALSE)</f>
        <v>0</v>
      </c>
      <c r="N66" s="81" t="s">
        <v>1505</v>
      </c>
      <c r="O66" s="79">
        <v>7</v>
      </c>
      <c r="P66" s="79" t="str">
        <f t="shared" si="54"/>
        <v>J7</v>
      </c>
      <c r="Q66" s="82">
        <f>VLOOKUP(P66,'Tableau coefficient '!$A$3:$B$1004,2,FALSE)</f>
        <v>85</v>
      </c>
      <c r="R66" s="81" t="s">
        <v>1505</v>
      </c>
      <c r="S66" s="99">
        <v>13</v>
      </c>
      <c r="T66" s="79" t="str">
        <f t="shared" si="60"/>
        <v>J13</v>
      </c>
      <c r="U66" s="82">
        <f>VLOOKUP(T66,'Tableau coefficient '!$A$3:$B$1004,2,FALSE)</f>
        <v>65</v>
      </c>
      <c r="V66" s="83">
        <v>0</v>
      </c>
      <c r="W66" s="84">
        <v>0</v>
      </c>
      <c r="X66" s="84" t="str">
        <f t="shared" si="55"/>
        <v>00</v>
      </c>
      <c r="Y66" s="85">
        <f>(VLOOKUP(X66,'Tableau coefficient '!$A$3:$B$1004,2,FALSE))*2</f>
        <v>0</v>
      </c>
      <c r="Z66" s="83">
        <v>0</v>
      </c>
      <c r="AA66" s="75">
        <v>0</v>
      </c>
      <c r="AB66" s="84" t="str">
        <f t="shared" si="63"/>
        <v>00</v>
      </c>
      <c r="AC66" s="85">
        <f>(VLOOKUP(AB66,'Tableau coefficient '!$A$3:$B$1004,2,FALSE))*2</f>
        <v>0</v>
      </c>
      <c r="AD66" s="81" t="s">
        <v>1505</v>
      </c>
      <c r="AE66" s="79">
        <v>11</v>
      </c>
      <c r="AF66" s="79" t="str">
        <f t="shared" si="61"/>
        <v>J11</v>
      </c>
      <c r="AG66" s="82">
        <f>VLOOKUP(AF66,'Tableau coefficient '!$A$3:$B$1004,2,FALSE)</f>
        <v>70</v>
      </c>
      <c r="AH66" s="81">
        <v>0</v>
      </c>
      <c r="AI66" s="99">
        <v>0</v>
      </c>
      <c r="AJ66" s="79" t="str">
        <f t="shared" si="64"/>
        <v>00</v>
      </c>
      <c r="AK66" s="82">
        <f>VLOOKUP(AJ66,'Tableau coefficient '!$A$3:$B$1004,2,FALSE)</f>
        <v>0</v>
      </c>
      <c r="AL66" s="81">
        <v>0</v>
      </c>
      <c r="AM66" s="79">
        <v>0</v>
      </c>
      <c r="AN66" s="79" t="str">
        <f t="shared" si="56"/>
        <v>00</v>
      </c>
      <c r="AO66" s="82">
        <f>VLOOKUP(AN66,'Tableau coefficient '!$A$3:$B$1004,2,FALSE)</f>
        <v>0</v>
      </c>
      <c r="AP66" s="81">
        <v>0</v>
      </c>
      <c r="AQ66" s="99">
        <v>0</v>
      </c>
      <c r="AR66" s="79" t="str">
        <f t="shared" si="62"/>
        <v>00</v>
      </c>
      <c r="AS66" s="82">
        <f>VLOOKUP(AR66,'Tableau coefficient '!$A$3:$B$1004,2,FALSE)</f>
        <v>0</v>
      </c>
      <c r="AT66" s="81">
        <v>0</v>
      </c>
      <c r="AU66" s="99">
        <v>0</v>
      </c>
      <c r="AV66" s="79" t="str">
        <f t="shared" si="65"/>
        <v>00</v>
      </c>
      <c r="AW66" s="82">
        <f>VLOOKUP(AV66,'Tableau coefficient '!$A$3:$B$1004,2,FALSE)</f>
        <v>0</v>
      </c>
      <c r="AX66" s="81" t="s">
        <v>1505</v>
      </c>
      <c r="AY66" s="79">
        <v>32</v>
      </c>
      <c r="AZ66" s="79" t="str">
        <f t="shared" si="57"/>
        <v>J32</v>
      </c>
      <c r="BA66" s="82">
        <f>VLOOKUP(AZ66,'Tableau coefficient '!$A$3:$B$1004,2,FALSE)</f>
        <v>55.5</v>
      </c>
      <c r="BB66" s="83" t="s">
        <v>1505</v>
      </c>
      <c r="BC66" s="75">
        <v>10</v>
      </c>
      <c r="BD66" s="84" t="str">
        <f t="shared" si="66"/>
        <v>J10</v>
      </c>
      <c r="BE66" s="85">
        <f>(VLOOKUP(BD66,'Tableau coefficient '!$A$3:$B$1004,2,FALSE))*2</f>
        <v>145</v>
      </c>
      <c r="BF66" s="81">
        <v>0</v>
      </c>
      <c r="BG66" s="79">
        <v>0</v>
      </c>
      <c r="BH66" s="79" t="str">
        <f t="shared" si="58"/>
        <v>00</v>
      </c>
      <c r="BI66" s="82">
        <f>VLOOKUP(BH66,'Tableau coefficient '!$A$3:$B$1004,2,FALSE)</f>
        <v>0</v>
      </c>
      <c r="BJ66" s="81">
        <v>0</v>
      </c>
      <c r="BK66" s="99">
        <v>0</v>
      </c>
      <c r="BL66" s="79" t="str">
        <f t="shared" si="67"/>
        <v>00</v>
      </c>
      <c r="BM66" s="82">
        <f>VLOOKUP(BL66,'Tableau coefficient '!$A$3:$B$1004,2,FALSE)</f>
        <v>0</v>
      </c>
      <c r="BN66" s="86">
        <f t="shared" si="39"/>
        <v>485</v>
      </c>
      <c r="BO66" s="79">
        <f t="shared" si="1"/>
        <v>126</v>
      </c>
    </row>
    <row r="67" spans="1:67" ht="14" customHeight="1">
      <c r="A67" s="89" t="s">
        <v>1111</v>
      </c>
      <c r="B67" s="80" t="s">
        <v>1112</v>
      </c>
      <c r="C67" s="99" t="s">
        <v>5</v>
      </c>
      <c r="D67" s="99" t="s">
        <v>1632</v>
      </c>
      <c r="E67" s="80" t="s">
        <v>1066</v>
      </c>
      <c r="F67" s="81">
        <v>0</v>
      </c>
      <c r="G67" s="79">
        <v>0</v>
      </c>
      <c r="H67" s="79" t="str">
        <f t="shared" ref="H67:H71" si="68">(F67&amp;G67)</f>
        <v>00</v>
      </c>
      <c r="I67" s="82">
        <f>VLOOKUP(H67,'Tableau coefficient '!$A$3:$B$1004,2,FALSE)</f>
        <v>0</v>
      </c>
      <c r="J67" s="81">
        <v>0</v>
      </c>
      <c r="K67" s="79">
        <v>0</v>
      </c>
      <c r="L67" s="79" t="str">
        <f t="shared" si="59"/>
        <v>00</v>
      </c>
      <c r="M67" s="82">
        <f>VLOOKUP(L67,'Tableau coefficient '!$A$3:$B$1004,2,FALSE)</f>
        <v>0</v>
      </c>
      <c r="N67" s="81" t="s">
        <v>1505</v>
      </c>
      <c r="O67" s="79">
        <v>18</v>
      </c>
      <c r="P67" s="79" t="str">
        <f t="shared" si="54"/>
        <v>J18</v>
      </c>
      <c r="Q67" s="82">
        <f>VLOOKUP(P67,'Tableau coefficient '!$A$3:$B$1004,2,FALSE)</f>
        <v>62.5</v>
      </c>
      <c r="R67" s="81">
        <v>0</v>
      </c>
      <c r="S67" s="99">
        <v>0</v>
      </c>
      <c r="T67" s="79" t="str">
        <f t="shared" si="60"/>
        <v>00</v>
      </c>
      <c r="U67" s="82">
        <f>VLOOKUP(T67,'Tableau coefficient '!$A$3:$B$1004,2,FALSE)</f>
        <v>0</v>
      </c>
      <c r="V67" s="83">
        <v>0</v>
      </c>
      <c r="W67" s="84">
        <v>0</v>
      </c>
      <c r="X67" s="84" t="str">
        <f t="shared" si="55"/>
        <v>00</v>
      </c>
      <c r="Y67" s="85">
        <f>(VLOOKUP(X67,'Tableau coefficient '!$A$3:$B$1004,2,FALSE))*2</f>
        <v>0</v>
      </c>
      <c r="Z67" s="83">
        <v>0</v>
      </c>
      <c r="AA67" s="75">
        <v>0</v>
      </c>
      <c r="AB67" s="84" t="str">
        <f t="shared" si="63"/>
        <v>00</v>
      </c>
      <c r="AC67" s="85">
        <f>(VLOOKUP(AB67,'Tableau coefficient '!$A$3:$B$1004,2,FALSE))*2</f>
        <v>0</v>
      </c>
      <c r="AD67" s="81">
        <v>0</v>
      </c>
      <c r="AE67" s="79">
        <v>0</v>
      </c>
      <c r="AF67" s="79" t="str">
        <f t="shared" si="61"/>
        <v>00</v>
      </c>
      <c r="AG67" s="82">
        <f>VLOOKUP(AF67,'Tableau coefficient '!$A$3:$B$1004,2,FALSE)</f>
        <v>0</v>
      </c>
      <c r="AH67" s="81">
        <v>0</v>
      </c>
      <c r="AI67" s="99">
        <v>0</v>
      </c>
      <c r="AJ67" s="79" t="str">
        <f t="shared" si="64"/>
        <v>00</v>
      </c>
      <c r="AK67" s="82">
        <f>VLOOKUP(AJ67,'Tableau coefficient '!$A$3:$B$1004,2,FALSE)</f>
        <v>0</v>
      </c>
      <c r="AL67" s="81">
        <v>0</v>
      </c>
      <c r="AM67" s="79">
        <v>0</v>
      </c>
      <c r="AN67" s="79" t="str">
        <f t="shared" si="56"/>
        <v>00</v>
      </c>
      <c r="AO67" s="82">
        <f>VLOOKUP(AN67,'Tableau coefficient '!$A$3:$B$1004,2,FALSE)</f>
        <v>0</v>
      </c>
      <c r="AP67" s="81">
        <v>0</v>
      </c>
      <c r="AQ67" s="99">
        <v>0</v>
      </c>
      <c r="AR67" s="79" t="str">
        <f t="shared" si="62"/>
        <v>00</v>
      </c>
      <c r="AS67" s="82">
        <f>VLOOKUP(AR67,'Tableau coefficient '!$A$3:$B$1004,2,FALSE)</f>
        <v>0</v>
      </c>
      <c r="AT67" s="81">
        <v>0</v>
      </c>
      <c r="AU67" s="99">
        <v>0</v>
      </c>
      <c r="AV67" s="79" t="str">
        <f t="shared" si="65"/>
        <v>00</v>
      </c>
      <c r="AW67" s="82">
        <f>VLOOKUP(AV67,'Tableau coefficient '!$A$3:$B$1004,2,FALSE)</f>
        <v>0</v>
      </c>
      <c r="AX67" s="81">
        <v>0</v>
      </c>
      <c r="AY67" s="79">
        <v>0</v>
      </c>
      <c r="AZ67" s="79" t="str">
        <f t="shared" si="57"/>
        <v>00</v>
      </c>
      <c r="BA67" s="82">
        <f>VLOOKUP(AZ67,'Tableau coefficient '!$A$3:$B$1004,2,FALSE)</f>
        <v>0</v>
      </c>
      <c r="BB67" s="83">
        <v>0</v>
      </c>
      <c r="BC67" s="75">
        <v>0</v>
      </c>
      <c r="BD67" s="84" t="str">
        <f t="shared" si="66"/>
        <v>00</v>
      </c>
      <c r="BE67" s="85">
        <f>(VLOOKUP(BD67,'Tableau coefficient '!$A$3:$B$1004,2,FALSE))*2</f>
        <v>0</v>
      </c>
      <c r="BF67" s="81">
        <v>0</v>
      </c>
      <c r="BG67" s="79">
        <v>0</v>
      </c>
      <c r="BH67" s="79" t="str">
        <f t="shared" si="58"/>
        <v>00</v>
      </c>
      <c r="BI67" s="82">
        <f>VLOOKUP(BH67,'Tableau coefficient '!$A$3:$B$1004,2,FALSE)</f>
        <v>0</v>
      </c>
      <c r="BJ67" s="81">
        <v>0</v>
      </c>
      <c r="BK67" s="99">
        <v>0</v>
      </c>
      <c r="BL67" s="79" t="str">
        <f t="shared" si="67"/>
        <v>00</v>
      </c>
      <c r="BM67" s="82">
        <f>VLOOKUP(BL67,'Tableau coefficient '!$A$3:$B$1004,2,FALSE)</f>
        <v>0</v>
      </c>
      <c r="BN67" s="86">
        <f t="shared" si="39"/>
        <v>62.5</v>
      </c>
      <c r="BO67" s="79">
        <f t="shared" si="1"/>
        <v>289</v>
      </c>
    </row>
    <row r="68" spans="1:67" ht="14" customHeight="1">
      <c r="A68" s="100" t="s">
        <v>1468</v>
      </c>
      <c r="B68" s="78" t="s">
        <v>1550</v>
      </c>
      <c r="C68" s="79" t="s">
        <v>5</v>
      </c>
      <c r="D68" s="79" t="s">
        <v>1632</v>
      </c>
      <c r="E68" s="80" t="s">
        <v>15</v>
      </c>
      <c r="F68" s="81">
        <v>0</v>
      </c>
      <c r="G68" s="79">
        <v>0</v>
      </c>
      <c r="H68" s="79" t="str">
        <f t="shared" si="68"/>
        <v>00</v>
      </c>
      <c r="I68" s="82">
        <f>VLOOKUP(H68,'Tableau coefficient '!$A$3:$B$1004,2,FALSE)</f>
        <v>0</v>
      </c>
      <c r="J68" s="81">
        <v>0</v>
      </c>
      <c r="K68" s="79">
        <v>0</v>
      </c>
      <c r="L68" s="79" t="str">
        <f t="shared" si="59"/>
        <v>00</v>
      </c>
      <c r="M68" s="82">
        <f>VLOOKUP(L68,'Tableau coefficient '!$A$3:$B$1004,2,FALSE)</f>
        <v>0</v>
      </c>
      <c r="N68" s="81">
        <v>0</v>
      </c>
      <c r="O68" s="79">
        <v>0</v>
      </c>
      <c r="P68" s="79" t="str">
        <f t="shared" si="54"/>
        <v>00</v>
      </c>
      <c r="Q68" s="82">
        <f>VLOOKUP(P68,'Tableau coefficient '!$A$3:$B$1004,2,FALSE)</f>
        <v>0</v>
      </c>
      <c r="R68" s="81">
        <v>0</v>
      </c>
      <c r="S68" s="99">
        <v>0</v>
      </c>
      <c r="T68" s="79" t="str">
        <f t="shared" si="60"/>
        <v>00</v>
      </c>
      <c r="U68" s="82">
        <f>VLOOKUP(T68,'Tableau coefficient '!$A$3:$B$1004,2,FALSE)</f>
        <v>0</v>
      </c>
      <c r="V68" s="83">
        <v>0</v>
      </c>
      <c r="W68" s="84">
        <v>0</v>
      </c>
      <c r="X68" s="84" t="str">
        <f t="shared" si="55"/>
        <v>00</v>
      </c>
      <c r="Y68" s="85">
        <f>(VLOOKUP(X68,'Tableau coefficient '!$A$3:$B$1004,2,FALSE))*2</f>
        <v>0</v>
      </c>
      <c r="Z68" s="83">
        <v>0</v>
      </c>
      <c r="AA68" s="75">
        <v>0</v>
      </c>
      <c r="AB68" s="84" t="str">
        <f t="shared" si="63"/>
        <v>00</v>
      </c>
      <c r="AC68" s="85">
        <f>(VLOOKUP(AB68,'Tableau coefficient '!$A$3:$B$1004,2,FALSE))*2</f>
        <v>0</v>
      </c>
      <c r="AD68" s="81" t="s">
        <v>1505</v>
      </c>
      <c r="AE68" s="79">
        <v>6</v>
      </c>
      <c r="AF68" s="79" t="str">
        <f t="shared" si="61"/>
        <v>J6</v>
      </c>
      <c r="AG68" s="82">
        <f>VLOOKUP(AF68,'Tableau coefficient '!$A$3:$B$1004,2,FALSE)</f>
        <v>90</v>
      </c>
      <c r="AH68" s="81">
        <v>0</v>
      </c>
      <c r="AI68" s="99">
        <v>0</v>
      </c>
      <c r="AJ68" s="79" t="str">
        <f t="shared" si="64"/>
        <v>00</v>
      </c>
      <c r="AK68" s="82">
        <f>VLOOKUP(AJ68,'Tableau coefficient '!$A$3:$B$1004,2,FALSE)</f>
        <v>0</v>
      </c>
      <c r="AL68" s="81">
        <v>0</v>
      </c>
      <c r="AM68" s="79">
        <v>0</v>
      </c>
      <c r="AN68" s="79" t="str">
        <f t="shared" si="56"/>
        <v>00</v>
      </c>
      <c r="AO68" s="82">
        <f>VLOOKUP(AN68,'Tableau coefficient '!$A$3:$B$1004,2,FALSE)</f>
        <v>0</v>
      </c>
      <c r="AP68" s="81">
        <v>0</v>
      </c>
      <c r="AQ68" s="99">
        <v>0</v>
      </c>
      <c r="AR68" s="79" t="str">
        <f t="shared" si="62"/>
        <v>00</v>
      </c>
      <c r="AS68" s="82">
        <f>VLOOKUP(AR68,'Tableau coefficient '!$A$3:$B$1004,2,FALSE)</f>
        <v>0</v>
      </c>
      <c r="AT68" s="81">
        <v>0</v>
      </c>
      <c r="AU68" s="99">
        <v>0</v>
      </c>
      <c r="AV68" s="79" t="str">
        <f t="shared" si="65"/>
        <v>00</v>
      </c>
      <c r="AW68" s="82">
        <f>VLOOKUP(AV68,'Tableau coefficient '!$A$3:$B$1004,2,FALSE)</f>
        <v>0</v>
      </c>
      <c r="AX68" s="81">
        <v>0</v>
      </c>
      <c r="AY68" s="79">
        <v>0</v>
      </c>
      <c r="AZ68" s="79" t="str">
        <f t="shared" si="57"/>
        <v>00</v>
      </c>
      <c r="BA68" s="82">
        <f>VLOOKUP(AZ68,'Tableau coefficient '!$A$3:$B$1004,2,FALSE)</f>
        <v>0</v>
      </c>
      <c r="BB68" s="83" t="s">
        <v>1505</v>
      </c>
      <c r="BC68" s="75">
        <v>8</v>
      </c>
      <c r="BD68" s="84" t="str">
        <f t="shared" si="66"/>
        <v>J8</v>
      </c>
      <c r="BE68" s="85">
        <f>(VLOOKUP(BD68,'Tableau coefficient '!$A$3:$B$1004,2,FALSE))*2</f>
        <v>160</v>
      </c>
      <c r="BF68" s="81">
        <v>0</v>
      </c>
      <c r="BG68" s="79">
        <v>0</v>
      </c>
      <c r="BH68" s="79" t="str">
        <f t="shared" si="58"/>
        <v>00</v>
      </c>
      <c r="BI68" s="82">
        <f>VLOOKUP(BH68,'Tableau coefficient '!$A$3:$B$1004,2,FALSE)</f>
        <v>0</v>
      </c>
      <c r="BJ68" s="81">
        <v>0</v>
      </c>
      <c r="BK68" s="99">
        <v>0</v>
      </c>
      <c r="BL68" s="79" t="str">
        <f t="shared" si="67"/>
        <v>00</v>
      </c>
      <c r="BM68" s="82">
        <f>VLOOKUP(BL68,'Tableau coefficient '!$A$3:$B$1004,2,FALSE)</f>
        <v>0</v>
      </c>
      <c r="BN68" s="86">
        <f t="shared" si="39"/>
        <v>250</v>
      </c>
      <c r="BO68" s="79">
        <f t="shared" ref="BO68:BO131" si="69">RANK(BN68,$BN$4:$BN$446,0)</f>
        <v>207</v>
      </c>
    </row>
    <row r="69" spans="1:67" ht="14" customHeight="1">
      <c r="A69" s="100" t="s">
        <v>1542</v>
      </c>
      <c r="B69" s="78" t="s">
        <v>1146</v>
      </c>
      <c r="C69" s="79" t="s">
        <v>5</v>
      </c>
      <c r="D69" s="79" t="s">
        <v>1632</v>
      </c>
      <c r="E69" s="80" t="s">
        <v>1067</v>
      </c>
      <c r="F69" s="81">
        <v>0</v>
      </c>
      <c r="G69" s="79">
        <v>0</v>
      </c>
      <c r="H69" s="79" t="str">
        <f t="shared" si="68"/>
        <v>00</v>
      </c>
      <c r="I69" s="82">
        <f>VLOOKUP(H69,'Tableau coefficient '!$A$3:$B$1004,2,FALSE)</f>
        <v>0</v>
      </c>
      <c r="J69" s="81">
        <v>0</v>
      </c>
      <c r="K69" s="79">
        <v>0</v>
      </c>
      <c r="L69" s="79" t="str">
        <f t="shared" si="59"/>
        <v>00</v>
      </c>
      <c r="M69" s="82">
        <f>VLOOKUP(L69,'Tableau coefficient '!$A$3:$B$1004,2,FALSE)</f>
        <v>0</v>
      </c>
      <c r="N69" s="81">
        <v>0</v>
      </c>
      <c r="O69" s="79">
        <v>0</v>
      </c>
      <c r="P69" s="79" t="str">
        <f t="shared" si="54"/>
        <v>00</v>
      </c>
      <c r="Q69" s="82">
        <f>VLOOKUP(P69,'Tableau coefficient '!$A$3:$B$1004,2,FALSE)</f>
        <v>0</v>
      </c>
      <c r="R69" s="81">
        <v>0</v>
      </c>
      <c r="S69" s="99">
        <v>0</v>
      </c>
      <c r="T69" s="79" t="str">
        <f t="shared" si="60"/>
        <v>00</v>
      </c>
      <c r="U69" s="82">
        <f>VLOOKUP(T69,'Tableau coefficient '!$A$3:$B$1004,2,FALSE)</f>
        <v>0</v>
      </c>
      <c r="V69" s="83">
        <v>0</v>
      </c>
      <c r="W69" s="84">
        <v>0</v>
      </c>
      <c r="X69" s="84" t="str">
        <f t="shared" si="55"/>
        <v>00</v>
      </c>
      <c r="Y69" s="85">
        <f>(VLOOKUP(X69,'Tableau coefficient '!$A$3:$B$1004,2,FALSE))*2</f>
        <v>0</v>
      </c>
      <c r="Z69" s="83">
        <v>0</v>
      </c>
      <c r="AA69" s="75">
        <v>0</v>
      </c>
      <c r="AB69" s="84" t="str">
        <f t="shared" si="63"/>
        <v>00</v>
      </c>
      <c r="AC69" s="85">
        <f>(VLOOKUP(AB69,'Tableau coefficient '!$A$3:$B$1004,2,FALSE))*2</f>
        <v>0</v>
      </c>
      <c r="AD69" s="81" t="s">
        <v>1505</v>
      </c>
      <c r="AE69" s="79">
        <v>15</v>
      </c>
      <c r="AF69" s="79" t="str">
        <f t="shared" si="61"/>
        <v>J15</v>
      </c>
      <c r="AG69" s="82">
        <f>VLOOKUP(AF69,'Tableau coefficient '!$A$3:$B$1004,2,FALSE)</f>
        <v>64</v>
      </c>
      <c r="AH69" s="81">
        <v>0</v>
      </c>
      <c r="AI69" s="99">
        <v>0</v>
      </c>
      <c r="AJ69" s="79" t="str">
        <f t="shared" si="64"/>
        <v>00</v>
      </c>
      <c r="AK69" s="82">
        <f>VLOOKUP(AJ69,'Tableau coefficient '!$A$3:$B$1004,2,FALSE)</f>
        <v>0</v>
      </c>
      <c r="AL69" s="81">
        <v>0</v>
      </c>
      <c r="AM69" s="79">
        <v>0</v>
      </c>
      <c r="AN69" s="79" t="str">
        <f t="shared" si="56"/>
        <v>00</v>
      </c>
      <c r="AO69" s="82">
        <f>VLOOKUP(AN69,'Tableau coefficient '!$A$3:$B$1004,2,FALSE)</f>
        <v>0</v>
      </c>
      <c r="AP69" s="81" t="s">
        <v>1505</v>
      </c>
      <c r="AQ69" s="99">
        <v>15</v>
      </c>
      <c r="AR69" s="79" t="str">
        <f t="shared" si="62"/>
        <v>J15</v>
      </c>
      <c r="AS69" s="82">
        <f>VLOOKUP(AR69,'Tableau coefficient '!$A$3:$B$1004,2,FALSE)</f>
        <v>64</v>
      </c>
      <c r="AT69" s="81">
        <v>0</v>
      </c>
      <c r="AU69" s="99">
        <v>0</v>
      </c>
      <c r="AV69" s="79" t="str">
        <f t="shared" si="65"/>
        <v>00</v>
      </c>
      <c r="AW69" s="82">
        <f>VLOOKUP(AV69,'Tableau coefficient '!$A$3:$B$1004,2,FALSE)</f>
        <v>0</v>
      </c>
      <c r="AX69" s="81">
        <v>0</v>
      </c>
      <c r="AY69" s="79">
        <v>0</v>
      </c>
      <c r="AZ69" s="79" t="str">
        <f t="shared" si="57"/>
        <v>00</v>
      </c>
      <c r="BA69" s="82">
        <f>VLOOKUP(AZ69,'Tableau coefficient '!$A$3:$B$1004,2,FALSE)</f>
        <v>0</v>
      </c>
      <c r="BB69" s="83" t="s">
        <v>1505</v>
      </c>
      <c r="BC69" s="75">
        <v>18</v>
      </c>
      <c r="BD69" s="84" t="str">
        <f t="shared" si="66"/>
        <v>J18</v>
      </c>
      <c r="BE69" s="85">
        <f>(VLOOKUP(BD69,'Tableau coefficient '!$A$3:$B$1004,2,FALSE))*2</f>
        <v>125</v>
      </c>
      <c r="BF69" s="81">
        <v>0</v>
      </c>
      <c r="BG69" s="79">
        <v>0</v>
      </c>
      <c r="BH69" s="79" t="str">
        <f t="shared" si="58"/>
        <v>00</v>
      </c>
      <c r="BI69" s="82">
        <f>VLOOKUP(BH69,'Tableau coefficient '!$A$3:$B$1004,2,FALSE)</f>
        <v>0</v>
      </c>
      <c r="BJ69" s="81">
        <v>0</v>
      </c>
      <c r="BK69" s="99">
        <v>0</v>
      </c>
      <c r="BL69" s="79" t="str">
        <f t="shared" si="67"/>
        <v>00</v>
      </c>
      <c r="BM69" s="82">
        <f>VLOOKUP(BL69,'Tableau coefficient '!$A$3:$B$1004,2,FALSE)</f>
        <v>0</v>
      </c>
      <c r="BN69" s="86">
        <f t="shared" ref="BN69:BN71" si="70">SUM(M69,I69,Q69,U69,Y69,AC69,AG69,AO69,AS69,BA69,BE69,BI69,BM69)</f>
        <v>253</v>
      </c>
      <c r="BO69" s="79">
        <f t="shared" si="69"/>
        <v>205</v>
      </c>
    </row>
    <row r="70" spans="1:67" ht="14" customHeight="1">
      <c r="A70" s="100" t="s">
        <v>1551</v>
      </c>
      <c r="B70" s="78" t="s">
        <v>1552</v>
      </c>
      <c r="C70" s="79" t="s">
        <v>5</v>
      </c>
      <c r="D70" s="79" t="s">
        <v>1633</v>
      </c>
      <c r="E70" s="80" t="s">
        <v>1067</v>
      </c>
      <c r="F70" s="81">
        <v>0</v>
      </c>
      <c r="G70" s="79">
        <v>0</v>
      </c>
      <c r="H70" s="79" t="str">
        <f t="shared" si="68"/>
        <v>00</v>
      </c>
      <c r="I70" s="82">
        <f>VLOOKUP(H70,'Tableau coefficient '!$A$3:$B$1004,2,FALSE)</f>
        <v>0</v>
      </c>
      <c r="J70" s="81">
        <v>0</v>
      </c>
      <c r="K70" s="79">
        <v>0</v>
      </c>
      <c r="L70" s="79" t="str">
        <f t="shared" si="59"/>
        <v>00</v>
      </c>
      <c r="M70" s="82">
        <f>VLOOKUP(L70,'Tableau coefficient '!$A$3:$B$1004,2,FALSE)</f>
        <v>0</v>
      </c>
      <c r="N70" s="81">
        <v>0</v>
      </c>
      <c r="O70" s="79">
        <v>0</v>
      </c>
      <c r="P70" s="79" t="str">
        <f t="shared" si="54"/>
        <v>00</v>
      </c>
      <c r="Q70" s="82">
        <f>VLOOKUP(P70,'Tableau coefficient '!$A$3:$B$1004,2,FALSE)</f>
        <v>0</v>
      </c>
      <c r="R70" s="81">
        <v>0</v>
      </c>
      <c r="S70" s="99">
        <v>0</v>
      </c>
      <c r="T70" s="79" t="str">
        <f t="shared" si="60"/>
        <v>00</v>
      </c>
      <c r="U70" s="82">
        <f>VLOOKUP(T70,'Tableau coefficient '!$A$3:$B$1004,2,FALSE)</f>
        <v>0</v>
      </c>
      <c r="V70" s="83">
        <v>0</v>
      </c>
      <c r="W70" s="84">
        <v>0</v>
      </c>
      <c r="X70" s="84" t="str">
        <f t="shared" si="55"/>
        <v>00</v>
      </c>
      <c r="Y70" s="85">
        <f>(VLOOKUP(X70,'Tableau coefficient '!$A$3:$B$1004,2,FALSE))*2</f>
        <v>0</v>
      </c>
      <c r="Z70" s="83">
        <v>0</v>
      </c>
      <c r="AA70" s="75">
        <v>0</v>
      </c>
      <c r="AB70" s="84" t="str">
        <f t="shared" si="63"/>
        <v>00</v>
      </c>
      <c r="AC70" s="85">
        <f>(VLOOKUP(AB70,'Tableau coefficient '!$A$3:$B$1004,2,FALSE))*2</f>
        <v>0</v>
      </c>
      <c r="AD70" s="81" t="s">
        <v>1505</v>
      </c>
      <c r="AE70" s="79">
        <v>18</v>
      </c>
      <c r="AF70" s="79" t="str">
        <f t="shared" si="61"/>
        <v>J18</v>
      </c>
      <c r="AG70" s="82">
        <f>VLOOKUP(AF70,'Tableau coefficient '!$A$3:$B$1004,2,FALSE)</f>
        <v>62.5</v>
      </c>
      <c r="AH70" s="81">
        <v>0</v>
      </c>
      <c r="AI70" s="99">
        <v>0</v>
      </c>
      <c r="AJ70" s="79" t="str">
        <f t="shared" si="64"/>
        <v>00</v>
      </c>
      <c r="AK70" s="82">
        <f>VLOOKUP(AJ70,'Tableau coefficient '!$A$3:$B$1004,2,FALSE)</f>
        <v>0</v>
      </c>
      <c r="AL70" s="81">
        <v>0</v>
      </c>
      <c r="AM70" s="79">
        <v>0</v>
      </c>
      <c r="AN70" s="79" t="str">
        <f t="shared" si="56"/>
        <v>00</v>
      </c>
      <c r="AO70" s="82">
        <f>VLOOKUP(AN70,'Tableau coefficient '!$A$3:$B$1004,2,FALSE)</f>
        <v>0</v>
      </c>
      <c r="AP70" s="81">
        <v>0</v>
      </c>
      <c r="AQ70" s="99">
        <v>0</v>
      </c>
      <c r="AR70" s="79" t="str">
        <f t="shared" si="62"/>
        <v>00</v>
      </c>
      <c r="AS70" s="82">
        <f>VLOOKUP(AR70,'Tableau coefficient '!$A$3:$B$1004,2,FALSE)</f>
        <v>0</v>
      </c>
      <c r="AT70" s="81">
        <v>0</v>
      </c>
      <c r="AU70" s="99">
        <v>0</v>
      </c>
      <c r="AV70" s="79" t="str">
        <f t="shared" si="65"/>
        <v>00</v>
      </c>
      <c r="AW70" s="82">
        <f>VLOOKUP(AV70,'Tableau coefficient '!$A$3:$B$1004,2,FALSE)</f>
        <v>0</v>
      </c>
      <c r="AX70" s="81">
        <v>0</v>
      </c>
      <c r="AY70" s="79">
        <v>0</v>
      </c>
      <c r="AZ70" s="79" t="str">
        <f t="shared" si="57"/>
        <v>00</v>
      </c>
      <c r="BA70" s="82">
        <f>VLOOKUP(AZ70,'Tableau coefficient '!$A$3:$B$1004,2,FALSE)</f>
        <v>0</v>
      </c>
      <c r="BB70" s="83">
        <v>0</v>
      </c>
      <c r="BC70" s="75">
        <v>0</v>
      </c>
      <c r="BD70" s="84" t="str">
        <f t="shared" si="66"/>
        <v>00</v>
      </c>
      <c r="BE70" s="85">
        <f>(VLOOKUP(BD70,'Tableau coefficient '!$A$3:$B$1004,2,FALSE))*2</f>
        <v>0</v>
      </c>
      <c r="BF70" s="81">
        <v>0</v>
      </c>
      <c r="BG70" s="79">
        <v>0</v>
      </c>
      <c r="BH70" s="79" t="str">
        <f t="shared" si="58"/>
        <v>00</v>
      </c>
      <c r="BI70" s="82">
        <f>VLOOKUP(BH70,'Tableau coefficient '!$A$3:$B$1004,2,FALSE)</f>
        <v>0</v>
      </c>
      <c r="BJ70" s="81">
        <v>0</v>
      </c>
      <c r="BK70" s="99">
        <v>0</v>
      </c>
      <c r="BL70" s="79" t="str">
        <f t="shared" si="67"/>
        <v>00</v>
      </c>
      <c r="BM70" s="82">
        <f>VLOOKUP(BL70,'Tableau coefficient '!$A$3:$B$1004,2,FALSE)</f>
        <v>0</v>
      </c>
      <c r="BN70" s="86">
        <f t="shared" si="70"/>
        <v>62.5</v>
      </c>
      <c r="BO70" s="79">
        <f t="shared" si="69"/>
        <v>289</v>
      </c>
    </row>
    <row r="71" spans="1:67" ht="14" customHeight="1">
      <c r="A71" s="100" t="s">
        <v>1615</v>
      </c>
      <c r="B71" s="78" t="s">
        <v>1616</v>
      </c>
      <c r="C71" s="79" t="s">
        <v>5</v>
      </c>
      <c r="D71" s="79" t="s">
        <v>1633</v>
      </c>
      <c r="E71" s="80" t="s">
        <v>1066</v>
      </c>
      <c r="F71" s="81">
        <v>0</v>
      </c>
      <c r="G71" s="79">
        <v>0</v>
      </c>
      <c r="H71" s="79" t="str">
        <f t="shared" si="68"/>
        <v>00</v>
      </c>
      <c r="I71" s="82">
        <f>VLOOKUP(H71,'Tableau coefficient '!$A$3:$B$1004,2,FALSE)</f>
        <v>0</v>
      </c>
      <c r="J71" s="81">
        <v>0</v>
      </c>
      <c r="K71" s="79">
        <v>0</v>
      </c>
      <c r="L71" s="79" t="str">
        <f t="shared" si="59"/>
        <v>00</v>
      </c>
      <c r="M71" s="82">
        <f>VLOOKUP(L71,'Tableau coefficient '!$A$3:$B$1004,2,FALSE)</f>
        <v>0</v>
      </c>
      <c r="N71" s="81">
        <v>0</v>
      </c>
      <c r="O71" s="79">
        <v>0</v>
      </c>
      <c r="P71" s="79" t="str">
        <f t="shared" si="54"/>
        <v>00</v>
      </c>
      <c r="Q71" s="82">
        <f>VLOOKUP(P71,'Tableau coefficient '!$A$3:$B$1004,2,FALSE)</f>
        <v>0</v>
      </c>
      <c r="R71" s="81">
        <v>0</v>
      </c>
      <c r="S71" s="99">
        <v>0</v>
      </c>
      <c r="T71" s="79" t="str">
        <f t="shared" si="60"/>
        <v>00</v>
      </c>
      <c r="U71" s="82">
        <f>VLOOKUP(T71,'Tableau coefficient '!$A$3:$B$1004,2,FALSE)</f>
        <v>0</v>
      </c>
      <c r="V71" s="83">
        <v>0</v>
      </c>
      <c r="W71" s="84">
        <v>0</v>
      </c>
      <c r="X71" s="84" t="str">
        <f t="shared" si="55"/>
        <v>00</v>
      </c>
      <c r="Y71" s="85">
        <f>(VLOOKUP(X71,'Tableau coefficient '!$A$3:$B$1004,2,FALSE))*2</f>
        <v>0</v>
      </c>
      <c r="Z71" s="83">
        <v>0</v>
      </c>
      <c r="AA71" s="75">
        <v>0</v>
      </c>
      <c r="AB71" s="84" t="str">
        <f t="shared" si="63"/>
        <v>00</v>
      </c>
      <c r="AC71" s="85">
        <f>(VLOOKUP(AB71,'Tableau coefficient '!$A$3:$B$1004,2,FALSE))*2</f>
        <v>0</v>
      </c>
      <c r="AD71" s="81">
        <v>0</v>
      </c>
      <c r="AE71" s="79">
        <v>0</v>
      </c>
      <c r="AF71" s="79" t="str">
        <f t="shared" si="61"/>
        <v>00</v>
      </c>
      <c r="AG71" s="82">
        <f>VLOOKUP(AF71,'Tableau coefficient '!$A$3:$B$1004,2,FALSE)</f>
        <v>0</v>
      </c>
      <c r="AH71" s="81">
        <v>0</v>
      </c>
      <c r="AI71" s="99">
        <v>0</v>
      </c>
      <c r="AJ71" s="79" t="str">
        <f t="shared" si="64"/>
        <v>00</v>
      </c>
      <c r="AK71" s="82">
        <f>VLOOKUP(AJ71,'Tableau coefficient '!$A$3:$B$1004,2,FALSE)</f>
        <v>0</v>
      </c>
      <c r="AL71" s="81">
        <v>0</v>
      </c>
      <c r="AM71" s="79">
        <v>0</v>
      </c>
      <c r="AN71" s="79" t="str">
        <f t="shared" si="56"/>
        <v>00</v>
      </c>
      <c r="AO71" s="82">
        <f>VLOOKUP(AN71,'Tableau coefficient '!$A$3:$B$1004,2,FALSE)</f>
        <v>0</v>
      </c>
      <c r="AP71" s="81">
        <v>0</v>
      </c>
      <c r="AQ71" s="99">
        <v>0</v>
      </c>
      <c r="AR71" s="79" t="str">
        <f t="shared" si="62"/>
        <v>00</v>
      </c>
      <c r="AS71" s="82">
        <f>VLOOKUP(AR71,'Tableau coefficient '!$A$3:$B$1004,2,FALSE)</f>
        <v>0</v>
      </c>
      <c r="AT71" s="81">
        <v>0</v>
      </c>
      <c r="AU71" s="99">
        <v>0</v>
      </c>
      <c r="AV71" s="79" t="str">
        <f t="shared" si="65"/>
        <v>00</v>
      </c>
      <c r="AW71" s="82">
        <f>VLOOKUP(AV71,'Tableau coefficient '!$A$3:$B$1004,2,FALSE)</f>
        <v>0</v>
      </c>
      <c r="AX71" s="81">
        <v>0</v>
      </c>
      <c r="AY71" s="79">
        <v>0</v>
      </c>
      <c r="AZ71" s="79" t="str">
        <f t="shared" si="57"/>
        <v>00</v>
      </c>
      <c r="BA71" s="82">
        <f>VLOOKUP(AZ71,'Tableau coefficient '!$A$3:$B$1004,2,FALSE)</f>
        <v>0</v>
      </c>
      <c r="BB71" s="83" t="s">
        <v>1505</v>
      </c>
      <c r="BC71" s="75">
        <v>5</v>
      </c>
      <c r="BD71" s="84" t="str">
        <f t="shared" si="66"/>
        <v>J5</v>
      </c>
      <c r="BE71" s="85">
        <f>(VLOOKUP(BD71,'Tableau coefficient '!$A$3:$B$1004,2,FALSE))*2</f>
        <v>190</v>
      </c>
      <c r="BF71" s="81">
        <v>0</v>
      </c>
      <c r="BG71" s="79">
        <v>0</v>
      </c>
      <c r="BH71" s="79" t="str">
        <f t="shared" si="58"/>
        <v>00</v>
      </c>
      <c r="BI71" s="82">
        <f>VLOOKUP(BH71,'Tableau coefficient '!$A$3:$B$1004,2,FALSE)</f>
        <v>0</v>
      </c>
      <c r="BJ71" s="81">
        <v>0</v>
      </c>
      <c r="BK71" s="99">
        <v>0</v>
      </c>
      <c r="BL71" s="79" t="str">
        <f t="shared" si="67"/>
        <v>00</v>
      </c>
      <c r="BM71" s="82">
        <f>VLOOKUP(BL71,'Tableau coefficient '!$A$3:$B$1004,2,FALSE)</f>
        <v>0</v>
      </c>
      <c r="BN71" s="86">
        <f t="shared" si="70"/>
        <v>190</v>
      </c>
      <c r="BO71" s="79">
        <f t="shared" si="69"/>
        <v>231</v>
      </c>
    </row>
    <row r="72" spans="1:67" ht="14" customHeight="1">
      <c r="A72" s="87" t="s">
        <v>1113</v>
      </c>
      <c r="B72" s="88" t="s">
        <v>1114</v>
      </c>
      <c r="C72" s="74" t="s">
        <v>19</v>
      </c>
      <c r="D72" s="74" t="s">
        <v>1632</v>
      </c>
      <c r="E72" s="94" t="s">
        <v>15</v>
      </c>
      <c r="F72" s="95" t="s">
        <v>1505</v>
      </c>
      <c r="G72" s="93">
        <v>11</v>
      </c>
      <c r="H72" s="93" t="str">
        <f t="shared" si="53"/>
        <v>J11</v>
      </c>
      <c r="I72" s="96">
        <f>VLOOKUP(H72,'Tableau coefficient '!$A$3:$B$1004,2,FALSE)</f>
        <v>70</v>
      </c>
      <c r="J72" s="95" t="s">
        <v>1505</v>
      </c>
      <c r="K72" s="93">
        <v>21</v>
      </c>
      <c r="L72" s="93" t="str">
        <f t="shared" si="59"/>
        <v>J21</v>
      </c>
      <c r="M72" s="96">
        <f>VLOOKUP(L72,'Tableau coefficient '!$A$3:$B$1004,2,FALSE)</f>
        <v>61</v>
      </c>
      <c r="N72" s="95">
        <v>0</v>
      </c>
      <c r="O72" s="93">
        <v>0</v>
      </c>
      <c r="P72" s="93" t="str">
        <f t="shared" si="54"/>
        <v>00</v>
      </c>
      <c r="Q72" s="96">
        <f>VLOOKUP(P72,'Tableau coefficient '!$A$3:$B$1004,2,FALSE)</f>
        <v>0</v>
      </c>
      <c r="R72" s="95" t="s">
        <v>1505</v>
      </c>
      <c r="S72" s="74">
        <v>16</v>
      </c>
      <c r="T72" s="93" t="str">
        <f t="shared" si="60"/>
        <v>J16</v>
      </c>
      <c r="U72" s="96">
        <f>VLOOKUP(T72,'Tableau coefficient '!$A$3:$B$1004,2,FALSE)</f>
        <v>63.5</v>
      </c>
      <c r="V72" s="83" t="s">
        <v>1505</v>
      </c>
      <c r="W72" s="84">
        <v>22</v>
      </c>
      <c r="X72" s="84" t="str">
        <f t="shared" si="55"/>
        <v>J22</v>
      </c>
      <c r="Y72" s="85">
        <f>(VLOOKUP(X72,'Tableau coefficient '!$A$3:$B$1004,2,FALSE))*2</f>
        <v>121</v>
      </c>
      <c r="Z72" s="83" t="s">
        <v>1505</v>
      </c>
      <c r="AA72" s="75">
        <v>9</v>
      </c>
      <c r="AB72" s="84" t="str">
        <f t="shared" si="63"/>
        <v>J9</v>
      </c>
      <c r="AC72" s="85">
        <f>(VLOOKUP(AB72,'Tableau coefficient '!$A$3:$B$1004,2,FALSE))*2</f>
        <v>150</v>
      </c>
      <c r="AD72" s="95" t="s">
        <v>1505</v>
      </c>
      <c r="AE72" s="93">
        <v>13</v>
      </c>
      <c r="AF72" s="93" t="str">
        <f t="shared" si="61"/>
        <v>J13</v>
      </c>
      <c r="AG72" s="96">
        <f>VLOOKUP(AF72,'Tableau coefficient '!$A$3:$B$1004,2,FALSE)</f>
        <v>65</v>
      </c>
      <c r="AH72" s="95">
        <v>0</v>
      </c>
      <c r="AI72" s="74">
        <v>0</v>
      </c>
      <c r="AJ72" s="93" t="str">
        <f t="shared" si="64"/>
        <v>00</v>
      </c>
      <c r="AK72" s="96">
        <f>VLOOKUP(AJ72,'Tableau coefficient '!$A$3:$B$1004,2,FALSE)</f>
        <v>0</v>
      </c>
      <c r="AL72" s="95">
        <v>0</v>
      </c>
      <c r="AM72" s="93">
        <v>0</v>
      </c>
      <c r="AN72" s="93" t="str">
        <f t="shared" si="56"/>
        <v>00</v>
      </c>
      <c r="AO72" s="96">
        <f>VLOOKUP(AN72,'Tableau coefficient '!$A$3:$B$1004,2,FALSE)</f>
        <v>0</v>
      </c>
      <c r="AP72" s="95" t="s">
        <v>1505</v>
      </c>
      <c r="AQ72" s="74">
        <v>8</v>
      </c>
      <c r="AR72" s="93" t="str">
        <f t="shared" si="62"/>
        <v>J8</v>
      </c>
      <c r="AS72" s="96">
        <f>VLOOKUP(AR72,'Tableau coefficient '!$A$3:$B$1004,2,FALSE)</f>
        <v>80</v>
      </c>
      <c r="AT72" s="95">
        <v>0</v>
      </c>
      <c r="AU72" s="74">
        <v>0</v>
      </c>
      <c r="AV72" s="93" t="str">
        <f t="shared" si="65"/>
        <v>00</v>
      </c>
      <c r="AW72" s="96">
        <f>VLOOKUP(AV72,'Tableau coefficient '!$A$3:$B$1004,2,FALSE)</f>
        <v>0</v>
      </c>
      <c r="AX72" s="95" t="s">
        <v>1505</v>
      </c>
      <c r="AY72" s="93">
        <v>19</v>
      </c>
      <c r="AZ72" s="93" t="str">
        <f t="shared" si="57"/>
        <v>J19</v>
      </c>
      <c r="BA72" s="96">
        <f>VLOOKUP(AZ72,'Tableau coefficient '!$A$3:$B$1004,2,FALSE)</f>
        <v>62</v>
      </c>
      <c r="BB72" s="83" t="s">
        <v>1505</v>
      </c>
      <c r="BC72" s="75">
        <v>9</v>
      </c>
      <c r="BD72" s="84" t="str">
        <f t="shared" si="66"/>
        <v>J9</v>
      </c>
      <c r="BE72" s="85">
        <f>(VLOOKUP(BD72,'Tableau coefficient '!$A$3:$B$1004,2,FALSE))*2</f>
        <v>150</v>
      </c>
      <c r="BF72" s="95">
        <v>0</v>
      </c>
      <c r="BG72" s="93">
        <v>0</v>
      </c>
      <c r="BH72" s="93" t="str">
        <f t="shared" si="58"/>
        <v>00</v>
      </c>
      <c r="BI72" s="96">
        <f>VLOOKUP(BH72,'Tableau coefficient '!$A$3:$B$1004,2,FALSE)</f>
        <v>0</v>
      </c>
      <c r="BJ72" s="95">
        <v>0</v>
      </c>
      <c r="BK72" s="74">
        <v>0</v>
      </c>
      <c r="BL72" s="93" t="str">
        <f t="shared" si="67"/>
        <v>00</v>
      </c>
      <c r="BM72" s="96">
        <f>VLOOKUP(BL72,'Tableau coefficient '!$A$3:$B$1004,2,FALSE)</f>
        <v>0</v>
      </c>
      <c r="BN72" s="97">
        <f t="shared" ref="BN65:BN104" si="71">SUM(M72,I72,Q72,U72,Y72,AC72,AG72,AO72,AS72,BA72,BE72,BI72,BM72)</f>
        <v>822.5</v>
      </c>
      <c r="BO72" s="93">
        <f t="shared" si="69"/>
        <v>56</v>
      </c>
    </row>
    <row r="73" spans="1:67" ht="14" customHeight="1">
      <c r="A73" s="90" t="s">
        <v>1115</v>
      </c>
      <c r="B73" s="91" t="s">
        <v>1116</v>
      </c>
      <c r="C73" s="74" t="s">
        <v>19</v>
      </c>
      <c r="D73" s="74" t="s">
        <v>1633</v>
      </c>
      <c r="E73" s="94" t="s">
        <v>1067</v>
      </c>
      <c r="F73" s="95" t="s">
        <v>1505</v>
      </c>
      <c r="G73" s="93">
        <v>19</v>
      </c>
      <c r="H73" s="93" t="str">
        <f t="shared" si="53"/>
        <v>J19</v>
      </c>
      <c r="I73" s="96">
        <f>VLOOKUP(H73,'Tableau coefficient '!$A$3:$B$1004,2,FALSE)</f>
        <v>62</v>
      </c>
      <c r="J73" s="95" t="s">
        <v>1505</v>
      </c>
      <c r="K73" s="93">
        <v>15</v>
      </c>
      <c r="L73" s="93" t="str">
        <f t="shared" si="59"/>
        <v>J15</v>
      </c>
      <c r="M73" s="96">
        <f>VLOOKUP(L73,'Tableau coefficient '!$A$3:$B$1004,2,FALSE)</f>
        <v>64</v>
      </c>
      <c r="N73" s="95" t="s">
        <v>1505</v>
      </c>
      <c r="O73" s="93">
        <v>11</v>
      </c>
      <c r="P73" s="93" t="str">
        <f t="shared" si="54"/>
        <v>J11</v>
      </c>
      <c r="Q73" s="96">
        <f>VLOOKUP(P73,'Tableau coefficient '!$A$3:$B$1004,2,FALSE)</f>
        <v>70</v>
      </c>
      <c r="R73" s="95" t="s">
        <v>1505</v>
      </c>
      <c r="S73" s="74">
        <v>17</v>
      </c>
      <c r="T73" s="93" t="str">
        <f t="shared" si="60"/>
        <v>J17</v>
      </c>
      <c r="U73" s="96">
        <f>VLOOKUP(T73,'Tableau coefficient '!$A$3:$B$1004,2,FALSE)</f>
        <v>63</v>
      </c>
      <c r="V73" s="83" t="s">
        <v>1505</v>
      </c>
      <c r="W73" s="84">
        <v>19</v>
      </c>
      <c r="X73" s="84" t="str">
        <f t="shared" si="55"/>
        <v>J19</v>
      </c>
      <c r="Y73" s="85">
        <f>(VLOOKUP(X73,'Tableau coefficient '!$A$3:$B$1004,2,FALSE))*2</f>
        <v>124</v>
      </c>
      <c r="Z73" s="83" t="s">
        <v>1505</v>
      </c>
      <c r="AA73" s="75">
        <v>13</v>
      </c>
      <c r="AB73" s="84" t="str">
        <f t="shared" si="63"/>
        <v>J13</v>
      </c>
      <c r="AC73" s="85">
        <f>(VLOOKUP(AB73,'Tableau coefficient '!$A$3:$B$1004,2,FALSE))*2</f>
        <v>130</v>
      </c>
      <c r="AD73" s="95" t="s">
        <v>1505</v>
      </c>
      <c r="AE73" s="93">
        <v>19</v>
      </c>
      <c r="AF73" s="93" t="str">
        <f t="shared" si="61"/>
        <v>J19</v>
      </c>
      <c r="AG73" s="96">
        <f>VLOOKUP(AF73,'Tableau coefficient '!$A$3:$B$1004,2,FALSE)</f>
        <v>62</v>
      </c>
      <c r="AH73" s="95">
        <v>0</v>
      </c>
      <c r="AI73" s="74">
        <v>0</v>
      </c>
      <c r="AJ73" s="93" t="str">
        <f t="shared" si="64"/>
        <v>00</v>
      </c>
      <c r="AK73" s="96">
        <f>VLOOKUP(AJ73,'Tableau coefficient '!$A$3:$B$1004,2,FALSE)</f>
        <v>0</v>
      </c>
      <c r="AL73" s="95">
        <v>0</v>
      </c>
      <c r="AM73" s="93">
        <v>0</v>
      </c>
      <c r="AN73" s="93" t="str">
        <f t="shared" si="56"/>
        <v>00</v>
      </c>
      <c r="AO73" s="96">
        <f>VLOOKUP(AN73,'Tableau coefficient '!$A$3:$B$1004,2,FALSE)</f>
        <v>0</v>
      </c>
      <c r="AP73" s="95">
        <v>0</v>
      </c>
      <c r="AQ73" s="74">
        <v>0</v>
      </c>
      <c r="AR73" s="93" t="str">
        <f t="shared" si="62"/>
        <v>00</v>
      </c>
      <c r="AS73" s="96">
        <f>VLOOKUP(AR73,'Tableau coefficient '!$A$3:$B$1004,2,FALSE)</f>
        <v>0</v>
      </c>
      <c r="AT73" s="95">
        <v>0</v>
      </c>
      <c r="AU73" s="74">
        <v>0</v>
      </c>
      <c r="AV73" s="93" t="str">
        <f t="shared" si="65"/>
        <v>00</v>
      </c>
      <c r="AW73" s="96">
        <f>VLOOKUP(AV73,'Tableau coefficient '!$A$3:$B$1004,2,FALSE)</f>
        <v>0</v>
      </c>
      <c r="AX73" s="95" t="s">
        <v>1505</v>
      </c>
      <c r="AY73" s="93">
        <v>27</v>
      </c>
      <c r="AZ73" s="93" t="str">
        <f t="shared" si="57"/>
        <v>J27</v>
      </c>
      <c r="BA73" s="96">
        <f>VLOOKUP(AZ73,'Tableau coefficient '!$A$3:$B$1004,2,FALSE)</f>
        <v>58</v>
      </c>
      <c r="BB73" s="83" t="s">
        <v>1505</v>
      </c>
      <c r="BC73" s="75">
        <v>23</v>
      </c>
      <c r="BD73" s="84" t="str">
        <f t="shared" si="66"/>
        <v>J23</v>
      </c>
      <c r="BE73" s="85">
        <f>(VLOOKUP(BD73,'Tableau coefficient '!$A$3:$B$1004,2,FALSE))*2</f>
        <v>120</v>
      </c>
      <c r="BF73" s="95">
        <v>0</v>
      </c>
      <c r="BG73" s="93">
        <v>0</v>
      </c>
      <c r="BH73" s="93" t="str">
        <f t="shared" si="58"/>
        <v>00</v>
      </c>
      <c r="BI73" s="96">
        <f>VLOOKUP(BH73,'Tableau coefficient '!$A$3:$B$1004,2,FALSE)</f>
        <v>0</v>
      </c>
      <c r="BJ73" s="95">
        <v>0</v>
      </c>
      <c r="BK73" s="74">
        <v>0</v>
      </c>
      <c r="BL73" s="93" t="str">
        <f t="shared" si="67"/>
        <v>00</v>
      </c>
      <c r="BM73" s="96">
        <f>VLOOKUP(BL73,'Tableau coefficient '!$A$3:$B$1004,2,FALSE)</f>
        <v>0</v>
      </c>
      <c r="BN73" s="97">
        <f t="shared" si="71"/>
        <v>753</v>
      </c>
      <c r="BO73" s="93">
        <f t="shared" si="69"/>
        <v>65</v>
      </c>
    </row>
    <row r="74" spans="1:67" ht="14" customHeight="1">
      <c r="A74" s="125" t="s">
        <v>1117</v>
      </c>
      <c r="B74" s="126" t="s">
        <v>1118</v>
      </c>
      <c r="C74" s="74" t="s">
        <v>19</v>
      </c>
      <c r="D74" s="74" t="s">
        <v>1633</v>
      </c>
      <c r="E74" s="94" t="s">
        <v>1066</v>
      </c>
      <c r="F74" s="95" t="s">
        <v>1505</v>
      </c>
      <c r="G74" s="93">
        <v>26</v>
      </c>
      <c r="H74" s="93" t="str">
        <f t="shared" si="53"/>
        <v>J26</v>
      </c>
      <c r="I74" s="96">
        <f>VLOOKUP(H74,'Tableau coefficient '!$A$3:$B$1004,2,FALSE)</f>
        <v>58.5</v>
      </c>
      <c r="J74" s="95" t="s">
        <v>1505</v>
      </c>
      <c r="K74" s="93">
        <v>17</v>
      </c>
      <c r="L74" s="93" t="str">
        <f t="shared" si="59"/>
        <v>J17</v>
      </c>
      <c r="M74" s="96">
        <f>VLOOKUP(L74,'Tableau coefficient '!$A$3:$B$1004,2,FALSE)</f>
        <v>63</v>
      </c>
      <c r="N74" s="95" t="s">
        <v>1505</v>
      </c>
      <c r="O74" s="93">
        <v>17</v>
      </c>
      <c r="P74" s="93" t="str">
        <f t="shared" si="54"/>
        <v>J17</v>
      </c>
      <c r="Q74" s="96">
        <f>VLOOKUP(P74,'Tableau coefficient '!$A$3:$B$1004,2,FALSE)</f>
        <v>63</v>
      </c>
      <c r="R74" s="95" t="s">
        <v>1505</v>
      </c>
      <c r="S74" s="74">
        <v>24</v>
      </c>
      <c r="T74" s="93" t="str">
        <f t="shared" si="60"/>
        <v>J24</v>
      </c>
      <c r="U74" s="96">
        <f>VLOOKUP(T74,'Tableau coefficient '!$A$3:$B$1004,2,FALSE)</f>
        <v>59.5</v>
      </c>
      <c r="V74" s="83" t="s">
        <v>1505</v>
      </c>
      <c r="W74" s="84">
        <v>21</v>
      </c>
      <c r="X74" s="84" t="str">
        <f t="shared" si="55"/>
        <v>J21</v>
      </c>
      <c r="Y74" s="85">
        <f>(VLOOKUP(X74,'Tableau coefficient '!$A$3:$B$1004,2,FALSE))*2</f>
        <v>122</v>
      </c>
      <c r="Z74" s="83">
        <v>0</v>
      </c>
      <c r="AA74" s="75">
        <v>0</v>
      </c>
      <c r="AB74" s="84" t="str">
        <f t="shared" si="63"/>
        <v>00</v>
      </c>
      <c r="AC74" s="85">
        <f>(VLOOKUP(AB74,'Tableau coefficient '!$A$3:$B$1004,2,FALSE))*2</f>
        <v>0</v>
      </c>
      <c r="AD74" s="95" t="s">
        <v>1505</v>
      </c>
      <c r="AE74" s="93">
        <v>10</v>
      </c>
      <c r="AF74" s="93" t="str">
        <f t="shared" si="61"/>
        <v>J10</v>
      </c>
      <c r="AG74" s="96">
        <f>VLOOKUP(AF74,'Tableau coefficient '!$A$3:$B$1004,2,FALSE)</f>
        <v>72.5</v>
      </c>
      <c r="AH74" s="95">
        <v>0</v>
      </c>
      <c r="AI74" s="74">
        <v>0</v>
      </c>
      <c r="AJ74" s="93" t="str">
        <f t="shared" si="64"/>
        <v>00</v>
      </c>
      <c r="AK74" s="96">
        <f>VLOOKUP(AJ74,'Tableau coefficient '!$A$3:$B$1004,2,FALSE)</f>
        <v>0</v>
      </c>
      <c r="AL74" s="95">
        <v>0</v>
      </c>
      <c r="AM74" s="93">
        <v>0</v>
      </c>
      <c r="AN74" s="93" t="str">
        <f t="shared" si="56"/>
        <v>00</v>
      </c>
      <c r="AO74" s="96">
        <f>VLOOKUP(AN74,'Tableau coefficient '!$A$3:$B$1004,2,FALSE)</f>
        <v>0</v>
      </c>
      <c r="AP74" s="95" t="s">
        <v>1505</v>
      </c>
      <c r="AQ74" s="74">
        <v>7</v>
      </c>
      <c r="AR74" s="93" t="str">
        <f t="shared" si="62"/>
        <v>J7</v>
      </c>
      <c r="AS74" s="96">
        <f>VLOOKUP(AR74,'Tableau coefficient '!$A$3:$B$1004,2,FALSE)</f>
        <v>85</v>
      </c>
      <c r="AT74" s="95">
        <v>0</v>
      </c>
      <c r="AU74" s="74">
        <v>0</v>
      </c>
      <c r="AV74" s="93" t="str">
        <f t="shared" si="65"/>
        <v>00</v>
      </c>
      <c r="AW74" s="96">
        <f>VLOOKUP(AV74,'Tableau coefficient '!$A$3:$B$1004,2,FALSE)</f>
        <v>0</v>
      </c>
      <c r="AX74" s="95" t="s">
        <v>1505</v>
      </c>
      <c r="AY74" s="93">
        <v>12</v>
      </c>
      <c r="AZ74" s="93" t="str">
        <f t="shared" si="57"/>
        <v>J12</v>
      </c>
      <c r="BA74" s="96">
        <f>VLOOKUP(AZ74,'Tableau coefficient '!$A$3:$B$1004,2,FALSE)</f>
        <v>67.5</v>
      </c>
      <c r="BB74" s="83" t="s">
        <v>1505</v>
      </c>
      <c r="BC74" s="75">
        <v>16</v>
      </c>
      <c r="BD74" s="84" t="str">
        <f t="shared" si="66"/>
        <v>J16</v>
      </c>
      <c r="BE74" s="85">
        <f>(VLOOKUP(BD74,'Tableau coefficient '!$A$3:$B$1004,2,FALSE))*2</f>
        <v>127</v>
      </c>
      <c r="BF74" s="95">
        <v>0</v>
      </c>
      <c r="BG74" s="93">
        <v>0</v>
      </c>
      <c r="BH74" s="93" t="str">
        <f t="shared" si="58"/>
        <v>00</v>
      </c>
      <c r="BI74" s="96">
        <f>VLOOKUP(BH74,'Tableau coefficient '!$A$3:$B$1004,2,FALSE)</f>
        <v>0</v>
      </c>
      <c r="BJ74" s="95">
        <v>0</v>
      </c>
      <c r="BK74" s="74">
        <v>0</v>
      </c>
      <c r="BL74" s="93" t="str">
        <f t="shared" si="67"/>
        <v>00</v>
      </c>
      <c r="BM74" s="96">
        <f>VLOOKUP(BL74,'Tableau coefficient '!$A$3:$B$1004,2,FALSE)</f>
        <v>0</v>
      </c>
      <c r="BN74" s="97">
        <f t="shared" si="71"/>
        <v>718</v>
      </c>
      <c r="BO74" s="93">
        <f t="shared" si="69"/>
        <v>71</v>
      </c>
    </row>
    <row r="75" spans="1:67" ht="14" customHeight="1">
      <c r="A75" s="125" t="s">
        <v>1119</v>
      </c>
      <c r="B75" s="126" t="s">
        <v>1120</v>
      </c>
      <c r="C75" s="74" t="s">
        <v>19</v>
      </c>
      <c r="D75" s="74" t="s">
        <v>1632</v>
      </c>
      <c r="E75" s="94" t="s">
        <v>1067</v>
      </c>
      <c r="F75" s="95">
        <v>0</v>
      </c>
      <c r="G75" s="93">
        <v>0</v>
      </c>
      <c r="H75" s="93" t="str">
        <f t="shared" si="53"/>
        <v>00</v>
      </c>
      <c r="I75" s="96">
        <f>VLOOKUP(H75,'Tableau coefficient '!$A$3:$B$1004,2,FALSE)</f>
        <v>0</v>
      </c>
      <c r="J75" s="95">
        <v>0</v>
      </c>
      <c r="K75" s="93">
        <v>0</v>
      </c>
      <c r="L75" s="93" t="str">
        <f t="shared" si="59"/>
        <v>00</v>
      </c>
      <c r="M75" s="96">
        <f>VLOOKUP(L75,'Tableau coefficient '!$A$3:$B$1004,2,FALSE)</f>
        <v>0</v>
      </c>
      <c r="N75" s="95">
        <v>0</v>
      </c>
      <c r="O75" s="93">
        <v>0</v>
      </c>
      <c r="P75" s="93" t="str">
        <f t="shared" si="54"/>
        <v>00</v>
      </c>
      <c r="Q75" s="96">
        <f>VLOOKUP(P75,'Tableau coefficient '!$A$3:$B$1004,2,FALSE)</f>
        <v>0</v>
      </c>
      <c r="R75" s="95">
        <v>0</v>
      </c>
      <c r="S75" s="74">
        <v>0</v>
      </c>
      <c r="T75" s="93" t="str">
        <f t="shared" si="60"/>
        <v>00</v>
      </c>
      <c r="U75" s="96">
        <f>VLOOKUP(T75,'Tableau coefficient '!$A$3:$B$1004,2,FALSE)</f>
        <v>0</v>
      </c>
      <c r="V75" s="83" t="s">
        <v>1505</v>
      </c>
      <c r="W75" s="84">
        <v>9</v>
      </c>
      <c r="X75" s="84" t="str">
        <f t="shared" si="55"/>
        <v>J9</v>
      </c>
      <c r="Y75" s="85">
        <f>(VLOOKUP(X75,'Tableau coefficient '!$A$3:$B$1004,2,FALSE))*2</f>
        <v>150</v>
      </c>
      <c r="Z75" s="83">
        <v>0</v>
      </c>
      <c r="AA75" s="75">
        <v>0</v>
      </c>
      <c r="AB75" s="84" t="str">
        <f t="shared" si="63"/>
        <v>00</v>
      </c>
      <c r="AC75" s="85">
        <f>(VLOOKUP(AB75,'Tableau coefficient '!$A$3:$B$1004,2,FALSE))*2</f>
        <v>0</v>
      </c>
      <c r="AD75" s="95">
        <v>0</v>
      </c>
      <c r="AE75" s="93">
        <v>0</v>
      </c>
      <c r="AF75" s="93" t="str">
        <f t="shared" si="61"/>
        <v>00</v>
      </c>
      <c r="AG75" s="96">
        <f>VLOOKUP(AF75,'Tableau coefficient '!$A$3:$B$1004,2,FALSE)</f>
        <v>0</v>
      </c>
      <c r="AH75" s="95">
        <v>0</v>
      </c>
      <c r="AI75" s="74">
        <v>0</v>
      </c>
      <c r="AJ75" s="93" t="str">
        <f t="shared" si="64"/>
        <v>00</v>
      </c>
      <c r="AK75" s="96">
        <f>VLOOKUP(AJ75,'Tableau coefficient '!$A$3:$B$1004,2,FALSE)</f>
        <v>0</v>
      </c>
      <c r="AL75" s="95">
        <v>0</v>
      </c>
      <c r="AM75" s="93">
        <v>0</v>
      </c>
      <c r="AN75" s="93" t="str">
        <f t="shared" si="56"/>
        <v>00</v>
      </c>
      <c r="AO75" s="96">
        <f>VLOOKUP(AN75,'Tableau coefficient '!$A$3:$B$1004,2,FALSE)</f>
        <v>0</v>
      </c>
      <c r="AP75" s="95">
        <v>0</v>
      </c>
      <c r="AQ75" s="74">
        <v>0</v>
      </c>
      <c r="AR75" s="93" t="str">
        <f t="shared" si="62"/>
        <v>00</v>
      </c>
      <c r="AS75" s="96">
        <f>VLOOKUP(AR75,'Tableau coefficient '!$A$3:$B$1004,2,FALSE)</f>
        <v>0</v>
      </c>
      <c r="AT75" s="95">
        <v>0</v>
      </c>
      <c r="AU75" s="74">
        <v>0</v>
      </c>
      <c r="AV75" s="93" t="str">
        <f t="shared" si="65"/>
        <v>00</v>
      </c>
      <c r="AW75" s="96">
        <f>VLOOKUP(AV75,'Tableau coefficient '!$A$3:$B$1004,2,FALSE)</f>
        <v>0</v>
      </c>
      <c r="AX75" s="95">
        <v>0</v>
      </c>
      <c r="AY75" s="93">
        <v>0</v>
      </c>
      <c r="AZ75" s="93" t="str">
        <f t="shared" si="57"/>
        <v>00</v>
      </c>
      <c r="BA75" s="96">
        <f>VLOOKUP(AZ75,'Tableau coefficient '!$A$3:$B$1004,2,FALSE)</f>
        <v>0</v>
      </c>
      <c r="BB75" s="83">
        <v>0</v>
      </c>
      <c r="BC75" s="75">
        <v>0</v>
      </c>
      <c r="BD75" s="84" t="str">
        <f t="shared" si="66"/>
        <v>00</v>
      </c>
      <c r="BE75" s="85">
        <f>(VLOOKUP(BD75,'Tableau coefficient '!$A$3:$B$1004,2,FALSE))*2</f>
        <v>0</v>
      </c>
      <c r="BF75" s="95">
        <v>0</v>
      </c>
      <c r="BG75" s="93">
        <v>0</v>
      </c>
      <c r="BH75" s="93" t="str">
        <f t="shared" si="58"/>
        <v>00</v>
      </c>
      <c r="BI75" s="96">
        <f>VLOOKUP(BH75,'Tableau coefficient '!$A$3:$B$1004,2,FALSE)</f>
        <v>0</v>
      </c>
      <c r="BJ75" s="95">
        <v>0</v>
      </c>
      <c r="BK75" s="74">
        <v>0</v>
      </c>
      <c r="BL75" s="93" t="str">
        <f t="shared" si="67"/>
        <v>00</v>
      </c>
      <c r="BM75" s="96">
        <f>VLOOKUP(BL75,'Tableau coefficient '!$A$3:$B$1004,2,FALSE)</f>
        <v>0</v>
      </c>
      <c r="BN75" s="97">
        <f t="shared" si="71"/>
        <v>150</v>
      </c>
      <c r="BO75" s="93">
        <f t="shared" si="69"/>
        <v>255</v>
      </c>
    </row>
    <row r="76" spans="1:67" ht="14" customHeight="1">
      <c r="A76" s="125" t="s">
        <v>1084</v>
      </c>
      <c r="B76" s="126" t="s">
        <v>1121</v>
      </c>
      <c r="C76" s="74" t="s">
        <v>19</v>
      </c>
      <c r="D76" s="74" t="s">
        <v>1633</v>
      </c>
      <c r="E76" s="94" t="s">
        <v>1066</v>
      </c>
      <c r="F76" s="95" t="s">
        <v>1505</v>
      </c>
      <c r="G76" s="93">
        <v>13</v>
      </c>
      <c r="H76" s="93" t="str">
        <f t="shared" si="53"/>
        <v>J13</v>
      </c>
      <c r="I76" s="96">
        <f>VLOOKUP(H76,'Tableau coefficient '!$A$3:$B$1004,2,FALSE)</f>
        <v>65</v>
      </c>
      <c r="J76" s="95">
        <v>0</v>
      </c>
      <c r="K76" s="93">
        <v>0</v>
      </c>
      <c r="L76" s="93" t="str">
        <f t="shared" si="59"/>
        <v>00</v>
      </c>
      <c r="M76" s="96">
        <f>VLOOKUP(L76,'Tableau coefficient '!$A$3:$B$1004,2,FALSE)</f>
        <v>0</v>
      </c>
      <c r="N76" s="95">
        <v>0</v>
      </c>
      <c r="O76" s="93">
        <v>0</v>
      </c>
      <c r="P76" s="93" t="str">
        <f t="shared" si="54"/>
        <v>00</v>
      </c>
      <c r="Q76" s="96">
        <f>VLOOKUP(P76,'Tableau coefficient '!$A$3:$B$1004,2,FALSE)</f>
        <v>0</v>
      </c>
      <c r="R76" s="95" t="s">
        <v>1505</v>
      </c>
      <c r="S76" s="74">
        <v>11</v>
      </c>
      <c r="T76" s="93" t="str">
        <f t="shared" si="60"/>
        <v>J11</v>
      </c>
      <c r="U76" s="96">
        <f>VLOOKUP(T76,'Tableau coefficient '!$A$3:$B$1004,2,FALSE)</f>
        <v>70</v>
      </c>
      <c r="V76" s="83" t="s">
        <v>1505</v>
      </c>
      <c r="W76" s="84">
        <v>11</v>
      </c>
      <c r="X76" s="84" t="str">
        <f t="shared" si="55"/>
        <v>J11</v>
      </c>
      <c r="Y76" s="85">
        <f>(VLOOKUP(X76,'Tableau coefficient '!$A$3:$B$1004,2,FALSE))*2</f>
        <v>140</v>
      </c>
      <c r="Z76" s="83">
        <v>0</v>
      </c>
      <c r="AA76" s="75">
        <v>0</v>
      </c>
      <c r="AB76" s="84" t="str">
        <f t="shared" si="63"/>
        <v>00</v>
      </c>
      <c r="AC76" s="85">
        <f>(VLOOKUP(AB76,'Tableau coefficient '!$A$3:$B$1004,2,FALSE))*2</f>
        <v>0</v>
      </c>
      <c r="AD76" s="95" t="s">
        <v>1505</v>
      </c>
      <c r="AE76" s="93">
        <v>9</v>
      </c>
      <c r="AF76" s="93" t="str">
        <f t="shared" si="61"/>
        <v>J9</v>
      </c>
      <c r="AG76" s="96">
        <f>VLOOKUP(AF76,'Tableau coefficient '!$A$3:$B$1004,2,FALSE)</f>
        <v>75</v>
      </c>
      <c r="AH76" s="95">
        <v>0</v>
      </c>
      <c r="AI76" s="74">
        <v>0</v>
      </c>
      <c r="AJ76" s="93" t="str">
        <f t="shared" si="64"/>
        <v>00</v>
      </c>
      <c r="AK76" s="96">
        <f>VLOOKUP(AJ76,'Tableau coefficient '!$A$3:$B$1004,2,FALSE)</f>
        <v>0</v>
      </c>
      <c r="AL76" s="95">
        <v>0</v>
      </c>
      <c r="AM76" s="93">
        <v>0</v>
      </c>
      <c r="AN76" s="93" t="str">
        <f t="shared" si="56"/>
        <v>00</v>
      </c>
      <c r="AO76" s="96">
        <f>VLOOKUP(AN76,'Tableau coefficient '!$A$3:$B$1004,2,FALSE)</f>
        <v>0</v>
      </c>
      <c r="AP76" s="95">
        <v>0</v>
      </c>
      <c r="AQ76" s="74">
        <v>0</v>
      </c>
      <c r="AR76" s="93" t="str">
        <f t="shared" si="62"/>
        <v>00</v>
      </c>
      <c r="AS76" s="96">
        <f>VLOOKUP(AR76,'Tableau coefficient '!$A$3:$B$1004,2,FALSE)</f>
        <v>0</v>
      </c>
      <c r="AT76" s="95">
        <v>0</v>
      </c>
      <c r="AU76" s="74">
        <v>0</v>
      </c>
      <c r="AV76" s="93" t="str">
        <f t="shared" si="65"/>
        <v>00</v>
      </c>
      <c r="AW76" s="96">
        <f>VLOOKUP(AV76,'Tableau coefficient '!$A$3:$B$1004,2,FALSE)</f>
        <v>0</v>
      </c>
      <c r="AX76" s="95" t="s">
        <v>1505</v>
      </c>
      <c r="AY76" s="93">
        <v>16</v>
      </c>
      <c r="AZ76" s="93" t="str">
        <f t="shared" si="57"/>
        <v>J16</v>
      </c>
      <c r="BA76" s="96">
        <f>VLOOKUP(AZ76,'Tableau coefficient '!$A$3:$B$1004,2,FALSE)</f>
        <v>63.5</v>
      </c>
      <c r="BB76" s="83" t="s">
        <v>1505</v>
      </c>
      <c r="BC76" s="75">
        <v>13</v>
      </c>
      <c r="BD76" s="84" t="str">
        <f t="shared" si="66"/>
        <v>J13</v>
      </c>
      <c r="BE76" s="85">
        <f>(VLOOKUP(BD76,'Tableau coefficient '!$A$3:$B$1004,2,FALSE))*2</f>
        <v>130</v>
      </c>
      <c r="BF76" s="95">
        <v>0</v>
      </c>
      <c r="BG76" s="93">
        <v>0</v>
      </c>
      <c r="BH76" s="93" t="str">
        <f t="shared" si="58"/>
        <v>00</v>
      </c>
      <c r="BI76" s="96">
        <f>VLOOKUP(BH76,'Tableau coefficient '!$A$3:$B$1004,2,FALSE)</f>
        <v>0</v>
      </c>
      <c r="BJ76" s="95">
        <v>0</v>
      </c>
      <c r="BK76" s="74">
        <v>0</v>
      </c>
      <c r="BL76" s="93" t="str">
        <f t="shared" si="67"/>
        <v>00</v>
      </c>
      <c r="BM76" s="96">
        <f>VLOOKUP(BL76,'Tableau coefficient '!$A$3:$B$1004,2,FALSE)</f>
        <v>0</v>
      </c>
      <c r="BN76" s="97">
        <f t="shared" si="71"/>
        <v>543.5</v>
      </c>
      <c r="BO76" s="93">
        <f t="shared" si="69"/>
        <v>111</v>
      </c>
    </row>
    <row r="77" spans="1:67" ht="14" customHeight="1">
      <c r="A77" s="125" t="s">
        <v>1068</v>
      </c>
      <c r="B77" s="126" t="s">
        <v>1122</v>
      </c>
      <c r="C77" s="74" t="s">
        <v>19</v>
      </c>
      <c r="D77" s="74" t="s">
        <v>1632</v>
      </c>
      <c r="E77" s="94" t="s">
        <v>1066</v>
      </c>
      <c r="F77" s="95">
        <v>0</v>
      </c>
      <c r="G77" s="93">
        <v>0</v>
      </c>
      <c r="H77" s="93" t="str">
        <f t="shared" si="53"/>
        <v>00</v>
      </c>
      <c r="I77" s="96">
        <f>VLOOKUP(H77,'Tableau coefficient '!$A$3:$B$1004,2,FALSE)</f>
        <v>0</v>
      </c>
      <c r="J77" s="95">
        <v>0</v>
      </c>
      <c r="K77" s="93">
        <v>0</v>
      </c>
      <c r="L77" s="93" t="str">
        <f t="shared" si="59"/>
        <v>00</v>
      </c>
      <c r="M77" s="96">
        <f>VLOOKUP(L77,'Tableau coefficient '!$A$3:$B$1004,2,FALSE)</f>
        <v>0</v>
      </c>
      <c r="N77" s="95">
        <v>0</v>
      </c>
      <c r="O77" s="93">
        <v>0</v>
      </c>
      <c r="P77" s="93" t="str">
        <f t="shared" si="54"/>
        <v>00</v>
      </c>
      <c r="Q77" s="96">
        <f>VLOOKUP(P77,'Tableau coefficient '!$A$3:$B$1004,2,FALSE)</f>
        <v>0</v>
      </c>
      <c r="R77" s="95">
        <v>0</v>
      </c>
      <c r="S77" s="74">
        <v>0</v>
      </c>
      <c r="T77" s="93" t="str">
        <f t="shared" si="60"/>
        <v>00</v>
      </c>
      <c r="U77" s="96">
        <f>VLOOKUP(T77,'Tableau coefficient '!$A$3:$B$1004,2,FALSE)</f>
        <v>0</v>
      </c>
      <c r="V77" s="83">
        <v>0</v>
      </c>
      <c r="W77" s="84">
        <v>0</v>
      </c>
      <c r="X77" s="84" t="str">
        <f t="shared" si="55"/>
        <v>00</v>
      </c>
      <c r="Y77" s="85">
        <f>(VLOOKUP(X77,'Tableau coefficient '!$A$3:$B$1004,2,FALSE))*2</f>
        <v>0</v>
      </c>
      <c r="Z77" s="83">
        <v>0</v>
      </c>
      <c r="AA77" s="75">
        <v>0</v>
      </c>
      <c r="AB77" s="84" t="str">
        <f t="shared" si="63"/>
        <v>00</v>
      </c>
      <c r="AC77" s="85">
        <f>(VLOOKUP(AB77,'Tableau coefficient '!$A$3:$B$1004,2,FALSE))*2</f>
        <v>0</v>
      </c>
      <c r="AD77" s="95">
        <v>0</v>
      </c>
      <c r="AE77" s="93">
        <v>0</v>
      </c>
      <c r="AF77" s="93" t="str">
        <f t="shared" si="61"/>
        <v>00</v>
      </c>
      <c r="AG77" s="96">
        <f>VLOOKUP(AF77,'Tableau coefficient '!$A$3:$B$1004,2,FALSE)</f>
        <v>0</v>
      </c>
      <c r="AH77" s="95">
        <v>0</v>
      </c>
      <c r="AI77" s="74">
        <v>0</v>
      </c>
      <c r="AJ77" s="93" t="str">
        <f t="shared" si="64"/>
        <v>00</v>
      </c>
      <c r="AK77" s="96">
        <f>VLOOKUP(AJ77,'Tableau coefficient '!$A$3:$B$1004,2,FALSE)</f>
        <v>0</v>
      </c>
      <c r="AL77" s="95">
        <v>0</v>
      </c>
      <c r="AM77" s="93">
        <v>0</v>
      </c>
      <c r="AN77" s="93" t="str">
        <f t="shared" si="56"/>
        <v>00</v>
      </c>
      <c r="AO77" s="96">
        <f>VLOOKUP(AN77,'Tableau coefficient '!$A$3:$B$1004,2,FALSE)</f>
        <v>0</v>
      </c>
      <c r="AP77" s="95">
        <v>0</v>
      </c>
      <c r="AQ77" s="74">
        <v>0</v>
      </c>
      <c r="AR77" s="93" t="str">
        <f t="shared" si="62"/>
        <v>00</v>
      </c>
      <c r="AS77" s="96">
        <f>VLOOKUP(AR77,'Tableau coefficient '!$A$3:$B$1004,2,FALSE)</f>
        <v>0</v>
      </c>
      <c r="AT77" s="95">
        <v>0</v>
      </c>
      <c r="AU77" s="74">
        <v>0</v>
      </c>
      <c r="AV77" s="93" t="str">
        <f t="shared" si="65"/>
        <v>00</v>
      </c>
      <c r="AW77" s="96">
        <f>VLOOKUP(AV77,'Tableau coefficient '!$A$3:$B$1004,2,FALSE)</f>
        <v>0</v>
      </c>
      <c r="AX77" s="95">
        <v>0</v>
      </c>
      <c r="AY77" s="93">
        <v>0</v>
      </c>
      <c r="AZ77" s="93" t="str">
        <f t="shared" si="57"/>
        <v>00</v>
      </c>
      <c r="BA77" s="96">
        <f>VLOOKUP(AZ77,'Tableau coefficient '!$A$3:$B$1004,2,FALSE)</f>
        <v>0</v>
      </c>
      <c r="BB77" s="83">
        <v>0</v>
      </c>
      <c r="BC77" s="75">
        <v>0</v>
      </c>
      <c r="BD77" s="84" t="str">
        <f t="shared" si="66"/>
        <v>00</v>
      </c>
      <c r="BE77" s="85">
        <f>(VLOOKUP(BD77,'Tableau coefficient '!$A$3:$B$1004,2,FALSE))*2</f>
        <v>0</v>
      </c>
      <c r="BF77" s="95">
        <v>0</v>
      </c>
      <c r="BG77" s="93">
        <v>0</v>
      </c>
      <c r="BH77" s="93" t="str">
        <f t="shared" si="58"/>
        <v>00</v>
      </c>
      <c r="BI77" s="96">
        <f>VLOOKUP(BH77,'Tableau coefficient '!$A$3:$B$1004,2,FALSE)</f>
        <v>0</v>
      </c>
      <c r="BJ77" s="95">
        <v>0</v>
      </c>
      <c r="BK77" s="74">
        <v>0</v>
      </c>
      <c r="BL77" s="93" t="str">
        <f t="shared" si="67"/>
        <v>00</v>
      </c>
      <c r="BM77" s="96">
        <f>VLOOKUP(BL77,'Tableau coefficient '!$A$3:$B$1004,2,FALSE)</f>
        <v>0</v>
      </c>
      <c r="BN77" s="97">
        <f t="shared" si="71"/>
        <v>0</v>
      </c>
      <c r="BO77" s="93">
        <f t="shared" si="69"/>
        <v>303</v>
      </c>
    </row>
    <row r="78" spans="1:67" ht="14" customHeight="1">
      <c r="A78" s="123" t="s">
        <v>1037</v>
      </c>
      <c r="B78" s="124" t="s">
        <v>1123</v>
      </c>
      <c r="C78" s="74" t="s">
        <v>19</v>
      </c>
      <c r="D78" s="74" t="s">
        <v>1633</v>
      </c>
      <c r="E78" s="94" t="s">
        <v>1067</v>
      </c>
      <c r="F78" s="95" t="s">
        <v>1505</v>
      </c>
      <c r="G78" s="93">
        <v>9</v>
      </c>
      <c r="H78" s="93" t="str">
        <f t="shared" si="53"/>
        <v>J9</v>
      </c>
      <c r="I78" s="96">
        <f>VLOOKUP(H78,'Tableau coefficient '!$A$3:$B$1004,2,FALSE)</f>
        <v>75</v>
      </c>
      <c r="J78" s="95" t="s">
        <v>1505</v>
      </c>
      <c r="K78" s="93">
        <v>5</v>
      </c>
      <c r="L78" s="93" t="str">
        <f t="shared" si="59"/>
        <v>J5</v>
      </c>
      <c r="M78" s="96">
        <f>VLOOKUP(L78,'Tableau coefficient '!$A$3:$B$1004,2,FALSE)</f>
        <v>95</v>
      </c>
      <c r="N78" s="95" t="s">
        <v>1505</v>
      </c>
      <c r="O78" s="93">
        <v>4</v>
      </c>
      <c r="P78" s="93" t="str">
        <f t="shared" si="54"/>
        <v>J4</v>
      </c>
      <c r="Q78" s="96">
        <f>VLOOKUP(P78,'Tableau coefficient '!$A$3:$B$1004,2,FALSE)</f>
        <v>100</v>
      </c>
      <c r="R78" s="95" t="s">
        <v>1505</v>
      </c>
      <c r="S78" s="74">
        <v>5</v>
      </c>
      <c r="T78" s="93" t="str">
        <f t="shared" si="60"/>
        <v>J5</v>
      </c>
      <c r="U78" s="96">
        <f>VLOOKUP(T78,'Tableau coefficient '!$A$3:$B$1004,2,FALSE)</f>
        <v>95</v>
      </c>
      <c r="V78" s="83" t="s">
        <v>1505</v>
      </c>
      <c r="W78" s="84">
        <v>4</v>
      </c>
      <c r="X78" s="84" t="str">
        <f t="shared" si="55"/>
        <v>J4</v>
      </c>
      <c r="Y78" s="85">
        <f>(VLOOKUP(X78,'Tableau coefficient '!$A$3:$B$1004,2,FALSE))*2</f>
        <v>200</v>
      </c>
      <c r="Z78" s="83" t="s">
        <v>1505</v>
      </c>
      <c r="AA78" s="75">
        <v>2</v>
      </c>
      <c r="AB78" s="84" t="str">
        <f t="shared" si="63"/>
        <v>J2</v>
      </c>
      <c r="AC78" s="85">
        <f>(VLOOKUP(AB78,'Tableau coefficient '!$A$3:$B$1004,2,FALSE))*2</f>
        <v>250</v>
      </c>
      <c r="AD78" s="95">
        <v>0</v>
      </c>
      <c r="AE78" s="93">
        <v>0</v>
      </c>
      <c r="AF78" s="93" t="str">
        <f t="shared" si="61"/>
        <v>00</v>
      </c>
      <c r="AG78" s="96">
        <f>VLOOKUP(AF78,'Tableau coefficient '!$A$3:$B$1004,2,FALSE)</f>
        <v>0</v>
      </c>
      <c r="AH78" s="95">
        <v>0</v>
      </c>
      <c r="AI78" s="74">
        <v>0</v>
      </c>
      <c r="AJ78" s="93" t="str">
        <f t="shared" si="64"/>
        <v>00</v>
      </c>
      <c r="AK78" s="96">
        <f>VLOOKUP(AJ78,'Tableau coefficient '!$A$3:$B$1004,2,FALSE)</f>
        <v>0</v>
      </c>
      <c r="AL78" s="95">
        <v>0</v>
      </c>
      <c r="AM78" s="93">
        <v>0</v>
      </c>
      <c r="AN78" s="93" t="str">
        <f t="shared" si="56"/>
        <v>00</v>
      </c>
      <c r="AO78" s="96">
        <f>VLOOKUP(AN78,'Tableau coefficient '!$A$3:$B$1004,2,FALSE)</f>
        <v>0</v>
      </c>
      <c r="AP78" s="95">
        <v>0</v>
      </c>
      <c r="AQ78" s="74">
        <v>0</v>
      </c>
      <c r="AR78" s="93" t="str">
        <f t="shared" si="62"/>
        <v>00</v>
      </c>
      <c r="AS78" s="96">
        <f>VLOOKUP(AR78,'Tableau coefficient '!$A$3:$B$1004,2,FALSE)</f>
        <v>0</v>
      </c>
      <c r="AT78" s="95">
        <v>0</v>
      </c>
      <c r="AU78" s="74">
        <v>0</v>
      </c>
      <c r="AV78" s="93" t="str">
        <f t="shared" si="65"/>
        <v>00</v>
      </c>
      <c r="AW78" s="96">
        <f>VLOOKUP(AV78,'Tableau coefficient '!$A$3:$B$1004,2,FALSE)</f>
        <v>0</v>
      </c>
      <c r="AX78" s="95" t="s">
        <v>1505</v>
      </c>
      <c r="AY78" s="93">
        <v>3</v>
      </c>
      <c r="AZ78" s="93" t="str">
        <f t="shared" si="57"/>
        <v>J3</v>
      </c>
      <c r="BA78" s="96">
        <f>VLOOKUP(AZ78,'Tableau coefficient '!$A$3:$B$1004,2,FALSE)</f>
        <v>110</v>
      </c>
      <c r="BB78" s="83" t="s">
        <v>1505</v>
      </c>
      <c r="BC78" s="75">
        <v>7</v>
      </c>
      <c r="BD78" s="84" t="str">
        <f t="shared" si="66"/>
        <v>J7</v>
      </c>
      <c r="BE78" s="85">
        <f>(VLOOKUP(BD78,'Tableau coefficient '!$A$3:$B$1004,2,FALSE))*2</f>
        <v>170</v>
      </c>
      <c r="BF78" s="95">
        <v>0</v>
      </c>
      <c r="BG78" s="93">
        <v>0</v>
      </c>
      <c r="BH78" s="93" t="str">
        <f t="shared" si="58"/>
        <v>00</v>
      </c>
      <c r="BI78" s="96">
        <f>VLOOKUP(BH78,'Tableau coefficient '!$A$3:$B$1004,2,FALSE)</f>
        <v>0</v>
      </c>
      <c r="BJ78" s="95">
        <v>0</v>
      </c>
      <c r="BK78" s="74">
        <v>0</v>
      </c>
      <c r="BL78" s="93" t="str">
        <f t="shared" si="67"/>
        <v>00</v>
      </c>
      <c r="BM78" s="96">
        <f>VLOOKUP(BL78,'Tableau coefficient '!$A$3:$B$1004,2,FALSE)</f>
        <v>0</v>
      </c>
      <c r="BN78" s="97">
        <f t="shared" si="71"/>
        <v>1095</v>
      </c>
      <c r="BO78" s="93">
        <f t="shared" si="69"/>
        <v>26</v>
      </c>
    </row>
    <row r="79" spans="1:67" ht="14" customHeight="1">
      <c r="A79" s="98" t="s">
        <v>1040</v>
      </c>
      <c r="B79" s="94" t="s">
        <v>1124</v>
      </c>
      <c r="C79" s="74" t="s">
        <v>19</v>
      </c>
      <c r="D79" s="74" t="s">
        <v>1633</v>
      </c>
      <c r="E79" s="94" t="s">
        <v>1067</v>
      </c>
      <c r="F79" s="95">
        <v>0</v>
      </c>
      <c r="G79" s="93">
        <v>0</v>
      </c>
      <c r="H79" s="93" t="str">
        <f t="shared" si="53"/>
        <v>00</v>
      </c>
      <c r="I79" s="96">
        <f>VLOOKUP(H79,'Tableau coefficient '!$A$3:$B$1004,2,FALSE)</f>
        <v>0</v>
      </c>
      <c r="J79" s="95">
        <v>0</v>
      </c>
      <c r="K79" s="93">
        <v>0</v>
      </c>
      <c r="L79" s="93" t="str">
        <f t="shared" si="59"/>
        <v>00</v>
      </c>
      <c r="M79" s="96">
        <f>VLOOKUP(L79,'Tableau coefficient '!$A$3:$B$1004,2,FALSE)</f>
        <v>0</v>
      </c>
      <c r="N79" s="95">
        <v>0</v>
      </c>
      <c r="O79" s="93">
        <v>0</v>
      </c>
      <c r="P79" s="93" t="str">
        <f t="shared" si="54"/>
        <v>00</v>
      </c>
      <c r="Q79" s="96">
        <f>VLOOKUP(P79,'Tableau coefficient '!$A$3:$B$1004,2,FALSE)</f>
        <v>0</v>
      </c>
      <c r="R79" s="95">
        <v>0</v>
      </c>
      <c r="S79" s="74">
        <v>0</v>
      </c>
      <c r="T79" s="93" t="str">
        <f t="shared" si="60"/>
        <v>00</v>
      </c>
      <c r="U79" s="96">
        <f>VLOOKUP(T79,'Tableau coefficient '!$A$3:$B$1004,2,FALSE)</f>
        <v>0</v>
      </c>
      <c r="V79" s="83">
        <v>0</v>
      </c>
      <c r="W79" s="84">
        <v>0</v>
      </c>
      <c r="X79" s="84" t="str">
        <f t="shared" si="55"/>
        <v>00</v>
      </c>
      <c r="Y79" s="85">
        <f>(VLOOKUP(X79,'Tableau coefficient '!$A$3:$B$1004,2,FALSE))*2</f>
        <v>0</v>
      </c>
      <c r="Z79" s="83">
        <v>0</v>
      </c>
      <c r="AA79" s="75">
        <v>0</v>
      </c>
      <c r="AB79" s="84" t="str">
        <f t="shared" si="63"/>
        <v>00</v>
      </c>
      <c r="AC79" s="85">
        <f>(VLOOKUP(AB79,'Tableau coefficient '!$A$3:$B$1004,2,FALSE))*2</f>
        <v>0</v>
      </c>
      <c r="AD79" s="95">
        <v>0</v>
      </c>
      <c r="AE79" s="93">
        <v>0</v>
      </c>
      <c r="AF79" s="93" t="str">
        <f t="shared" si="61"/>
        <v>00</v>
      </c>
      <c r="AG79" s="96">
        <f>VLOOKUP(AF79,'Tableau coefficient '!$A$3:$B$1004,2,FALSE)</f>
        <v>0</v>
      </c>
      <c r="AH79" s="95">
        <v>0</v>
      </c>
      <c r="AI79" s="74">
        <v>0</v>
      </c>
      <c r="AJ79" s="93" t="str">
        <f t="shared" si="64"/>
        <v>00</v>
      </c>
      <c r="AK79" s="96">
        <f>VLOOKUP(AJ79,'Tableau coefficient '!$A$3:$B$1004,2,FALSE)</f>
        <v>0</v>
      </c>
      <c r="AL79" s="95">
        <v>0</v>
      </c>
      <c r="AM79" s="93">
        <v>0</v>
      </c>
      <c r="AN79" s="93" t="str">
        <f t="shared" si="56"/>
        <v>00</v>
      </c>
      <c r="AO79" s="96">
        <f>VLOOKUP(AN79,'Tableau coefficient '!$A$3:$B$1004,2,FALSE)</f>
        <v>0</v>
      </c>
      <c r="AP79" s="95">
        <v>0</v>
      </c>
      <c r="AQ79" s="74">
        <v>0</v>
      </c>
      <c r="AR79" s="93" t="str">
        <f t="shared" si="62"/>
        <v>00</v>
      </c>
      <c r="AS79" s="96">
        <f>VLOOKUP(AR79,'Tableau coefficient '!$A$3:$B$1004,2,FALSE)</f>
        <v>0</v>
      </c>
      <c r="AT79" s="95">
        <v>0</v>
      </c>
      <c r="AU79" s="74">
        <v>0</v>
      </c>
      <c r="AV79" s="93" t="str">
        <f t="shared" si="65"/>
        <v>00</v>
      </c>
      <c r="AW79" s="96">
        <f>VLOOKUP(AV79,'Tableau coefficient '!$A$3:$B$1004,2,FALSE)</f>
        <v>0</v>
      </c>
      <c r="AX79" s="95">
        <v>0</v>
      </c>
      <c r="AY79" s="93">
        <v>0</v>
      </c>
      <c r="AZ79" s="93" t="str">
        <f t="shared" si="57"/>
        <v>00</v>
      </c>
      <c r="BA79" s="96">
        <f>VLOOKUP(AZ79,'Tableau coefficient '!$A$3:$B$1004,2,FALSE)</f>
        <v>0</v>
      </c>
      <c r="BB79" s="83">
        <v>0</v>
      </c>
      <c r="BC79" s="75">
        <v>0</v>
      </c>
      <c r="BD79" s="84" t="str">
        <f t="shared" si="66"/>
        <v>00</v>
      </c>
      <c r="BE79" s="85">
        <f>(VLOOKUP(BD79,'Tableau coefficient '!$A$3:$B$1004,2,FALSE))*2</f>
        <v>0</v>
      </c>
      <c r="BF79" s="95">
        <v>0</v>
      </c>
      <c r="BG79" s="93">
        <v>0</v>
      </c>
      <c r="BH79" s="93" t="str">
        <f t="shared" si="58"/>
        <v>00</v>
      </c>
      <c r="BI79" s="96">
        <f>VLOOKUP(BH79,'Tableau coefficient '!$A$3:$B$1004,2,FALSE)</f>
        <v>0</v>
      </c>
      <c r="BJ79" s="95">
        <v>0</v>
      </c>
      <c r="BK79" s="74">
        <v>0</v>
      </c>
      <c r="BL79" s="93" t="str">
        <f t="shared" si="67"/>
        <v>00</v>
      </c>
      <c r="BM79" s="96">
        <f>VLOOKUP(BL79,'Tableau coefficient '!$A$3:$B$1004,2,FALSE)</f>
        <v>0</v>
      </c>
      <c r="BN79" s="97">
        <f t="shared" si="71"/>
        <v>0</v>
      </c>
      <c r="BO79" s="93">
        <f t="shared" si="69"/>
        <v>303</v>
      </c>
    </row>
    <row r="80" spans="1:67" ht="14" customHeight="1">
      <c r="A80" s="98" t="s">
        <v>1125</v>
      </c>
      <c r="B80" s="94" t="s">
        <v>1126</v>
      </c>
      <c r="C80" s="74" t="s">
        <v>19</v>
      </c>
      <c r="D80" s="74" t="s">
        <v>1632</v>
      </c>
      <c r="E80" s="94" t="s">
        <v>15</v>
      </c>
      <c r="F80" s="95" t="s">
        <v>1505</v>
      </c>
      <c r="G80" s="93">
        <v>22</v>
      </c>
      <c r="H80" s="93" t="str">
        <f t="shared" si="53"/>
        <v>J22</v>
      </c>
      <c r="I80" s="96">
        <f>VLOOKUP(H80,'Tableau coefficient '!$A$3:$B$1004,2,FALSE)</f>
        <v>60.5</v>
      </c>
      <c r="J80" s="95" t="s">
        <v>1505</v>
      </c>
      <c r="K80" s="93">
        <v>22</v>
      </c>
      <c r="L80" s="93" t="str">
        <f t="shared" si="59"/>
        <v>J22</v>
      </c>
      <c r="M80" s="96">
        <f>VLOOKUP(L80,'Tableau coefficient '!$A$3:$B$1004,2,FALSE)</f>
        <v>60.5</v>
      </c>
      <c r="N80" s="95">
        <v>0</v>
      </c>
      <c r="O80" s="93">
        <v>0</v>
      </c>
      <c r="P80" s="93" t="str">
        <f t="shared" si="54"/>
        <v>00</v>
      </c>
      <c r="Q80" s="96">
        <f>VLOOKUP(P80,'Tableau coefficient '!$A$3:$B$1004,2,FALSE)</f>
        <v>0</v>
      </c>
      <c r="R80" s="95" t="s">
        <v>1505</v>
      </c>
      <c r="S80" s="74">
        <v>22</v>
      </c>
      <c r="T80" s="93" t="str">
        <f t="shared" si="60"/>
        <v>J22</v>
      </c>
      <c r="U80" s="96">
        <f>VLOOKUP(T80,'Tableau coefficient '!$A$3:$B$1004,2,FALSE)</f>
        <v>60.5</v>
      </c>
      <c r="V80" s="83">
        <v>0</v>
      </c>
      <c r="W80" s="84">
        <v>0</v>
      </c>
      <c r="X80" s="84" t="str">
        <f t="shared" si="55"/>
        <v>00</v>
      </c>
      <c r="Y80" s="85">
        <f>(VLOOKUP(X80,'Tableau coefficient '!$A$3:$B$1004,2,FALSE))*2</f>
        <v>0</v>
      </c>
      <c r="Z80" s="83">
        <v>0</v>
      </c>
      <c r="AA80" s="75">
        <v>0</v>
      </c>
      <c r="AB80" s="84" t="str">
        <f t="shared" si="63"/>
        <v>00</v>
      </c>
      <c r="AC80" s="85">
        <f>(VLOOKUP(AB80,'Tableau coefficient '!$A$3:$B$1004,2,FALSE))*2</f>
        <v>0</v>
      </c>
      <c r="AD80" s="95" t="s">
        <v>1505</v>
      </c>
      <c r="AE80" s="93">
        <v>21</v>
      </c>
      <c r="AF80" s="93" t="str">
        <f t="shared" si="61"/>
        <v>J21</v>
      </c>
      <c r="AG80" s="96">
        <f>VLOOKUP(AF80,'Tableau coefficient '!$A$3:$B$1004,2,FALSE)</f>
        <v>61</v>
      </c>
      <c r="AH80" s="95">
        <v>0</v>
      </c>
      <c r="AI80" s="74">
        <v>0</v>
      </c>
      <c r="AJ80" s="93" t="str">
        <f t="shared" si="64"/>
        <v>00</v>
      </c>
      <c r="AK80" s="96">
        <f>VLOOKUP(AJ80,'Tableau coefficient '!$A$3:$B$1004,2,FALSE)</f>
        <v>0</v>
      </c>
      <c r="AL80" s="95">
        <v>0</v>
      </c>
      <c r="AM80" s="93">
        <v>0</v>
      </c>
      <c r="AN80" s="93" t="str">
        <f t="shared" si="56"/>
        <v>00</v>
      </c>
      <c r="AO80" s="96">
        <f>VLOOKUP(AN80,'Tableau coefficient '!$A$3:$B$1004,2,FALSE)</f>
        <v>0</v>
      </c>
      <c r="AP80" s="95" t="s">
        <v>1505</v>
      </c>
      <c r="AQ80" s="74">
        <v>16</v>
      </c>
      <c r="AR80" s="93" t="str">
        <f t="shared" si="62"/>
        <v>J16</v>
      </c>
      <c r="AS80" s="96">
        <f>VLOOKUP(AR80,'Tableau coefficient '!$A$3:$B$1004,2,FALSE)</f>
        <v>63.5</v>
      </c>
      <c r="AT80" s="95">
        <v>0</v>
      </c>
      <c r="AU80" s="74">
        <v>0</v>
      </c>
      <c r="AV80" s="93" t="str">
        <f t="shared" si="65"/>
        <v>00</v>
      </c>
      <c r="AW80" s="96">
        <f>VLOOKUP(AV80,'Tableau coefficient '!$A$3:$B$1004,2,FALSE)</f>
        <v>0</v>
      </c>
      <c r="AX80" s="95" t="s">
        <v>1505</v>
      </c>
      <c r="AY80" s="93">
        <v>14</v>
      </c>
      <c r="AZ80" s="93" t="str">
        <f t="shared" si="57"/>
        <v>J14</v>
      </c>
      <c r="BA80" s="96">
        <f>VLOOKUP(AZ80,'Tableau coefficient '!$A$3:$B$1004,2,FALSE)</f>
        <v>64.5</v>
      </c>
      <c r="BB80" s="83" t="s">
        <v>1505</v>
      </c>
      <c r="BC80" s="75">
        <v>12</v>
      </c>
      <c r="BD80" s="84" t="str">
        <f t="shared" si="66"/>
        <v>J12</v>
      </c>
      <c r="BE80" s="85">
        <f>(VLOOKUP(BD80,'Tableau coefficient '!$A$3:$B$1004,2,FALSE))*2</f>
        <v>135</v>
      </c>
      <c r="BF80" s="95">
        <v>0</v>
      </c>
      <c r="BG80" s="93">
        <v>0</v>
      </c>
      <c r="BH80" s="93" t="str">
        <f t="shared" si="58"/>
        <v>00</v>
      </c>
      <c r="BI80" s="96">
        <f>VLOOKUP(BH80,'Tableau coefficient '!$A$3:$B$1004,2,FALSE)</f>
        <v>0</v>
      </c>
      <c r="BJ80" s="95">
        <v>0</v>
      </c>
      <c r="BK80" s="74">
        <v>0</v>
      </c>
      <c r="BL80" s="93" t="str">
        <f t="shared" si="67"/>
        <v>00</v>
      </c>
      <c r="BM80" s="96">
        <f>VLOOKUP(BL80,'Tableau coefficient '!$A$3:$B$1004,2,FALSE)</f>
        <v>0</v>
      </c>
      <c r="BN80" s="97">
        <f t="shared" si="71"/>
        <v>505.5</v>
      </c>
      <c r="BO80" s="93">
        <f t="shared" si="69"/>
        <v>121</v>
      </c>
    </row>
    <row r="81" spans="1:67" ht="14" customHeight="1">
      <c r="A81" s="98" t="s">
        <v>1584</v>
      </c>
      <c r="B81" s="94" t="s">
        <v>1585</v>
      </c>
      <c r="C81" s="74" t="s">
        <v>19</v>
      </c>
      <c r="D81" s="93" t="s">
        <v>1633</v>
      </c>
      <c r="E81" s="94" t="s">
        <v>1066</v>
      </c>
      <c r="F81" s="95">
        <v>0</v>
      </c>
      <c r="G81" s="93">
        <v>0</v>
      </c>
      <c r="H81" s="93" t="str">
        <f t="shared" si="53"/>
        <v>00</v>
      </c>
      <c r="I81" s="96">
        <f>VLOOKUP(H81,'Tableau coefficient '!$A$3:$B$1004,2,FALSE)</f>
        <v>0</v>
      </c>
      <c r="J81" s="95">
        <v>0</v>
      </c>
      <c r="K81" s="93">
        <v>0</v>
      </c>
      <c r="L81" s="93" t="str">
        <f t="shared" si="59"/>
        <v>00</v>
      </c>
      <c r="M81" s="96">
        <f>VLOOKUP(L81,'Tableau coefficient '!$A$3:$B$1004,2,FALSE)</f>
        <v>0</v>
      </c>
      <c r="N81" s="95">
        <v>0</v>
      </c>
      <c r="O81" s="93">
        <v>0</v>
      </c>
      <c r="P81" s="93" t="str">
        <f t="shared" si="54"/>
        <v>00</v>
      </c>
      <c r="Q81" s="96">
        <f>VLOOKUP(P81,'Tableau coefficient '!$A$3:$B$1004,2,FALSE)</f>
        <v>0</v>
      </c>
      <c r="R81" s="95">
        <v>0</v>
      </c>
      <c r="S81" s="74">
        <v>0</v>
      </c>
      <c r="T81" s="93" t="str">
        <f t="shared" si="60"/>
        <v>00</v>
      </c>
      <c r="U81" s="96">
        <f>VLOOKUP(T81,'Tableau coefficient '!$A$3:$B$1004,2,FALSE)</f>
        <v>0</v>
      </c>
      <c r="V81" s="83">
        <v>0</v>
      </c>
      <c r="W81" s="84">
        <v>0</v>
      </c>
      <c r="X81" s="84" t="str">
        <f t="shared" si="55"/>
        <v>00</v>
      </c>
      <c r="Y81" s="85">
        <f>(VLOOKUP(X81,'Tableau coefficient '!$A$3:$B$1004,2,FALSE))*2</f>
        <v>0</v>
      </c>
      <c r="Z81" s="83">
        <v>0</v>
      </c>
      <c r="AA81" s="75">
        <v>0</v>
      </c>
      <c r="AB81" s="84" t="str">
        <f t="shared" si="63"/>
        <v>00</v>
      </c>
      <c r="AC81" s="85">
        <f>(VLOOKUP(AB81,'Tableau coefficient '!$A$3:$B$1004,2,FALSE))*2</f>
        <v>0</v>
      </c>
      <c r="AD81" s="95">
        <v>0</v>
      </c>
      <c r="AE81" s="93">
        <v>0</v>
      </c>
      <c r="AF81" s="93" t="str">
        <f t="shared" si="61"/>
        <v>00</v>
      </c>
      <c r="AG81" s="96">
        <f>VLOOKUP(AF81,'Tableau coefficient '!$A$3:$B$1004,2,FALSE)</f>
        <v>0</v>
      </c>
      <c r="AH81" s="95">
        <v>0</v>
      </c>
      <c r="AI81" s="74">
        <v>0</v>
      </c>
      <c r="AJ81" s="93" t="str">
        <f t="shared" si="64"/>
        <v>00</v>
      </c>
      <c r="AK81" s="96">
        <f>VLOOKUP(AJ81,'Tableau coefficient '!$A$3:$B$1004,2,FALSE)</f>
        <v>0</v>
      </c>
      <c r="AL81" s="95">
        <v>0</v>
      </c>
      <c r="AM81" s="93">
        <v>0</v>
      </c>
      <c r="AN81" s="93" t="str">
        <f t="shared" si="56"/>
        <v>00</v>
      </c>
      <c r="AO81" s="96">
        <f>VLOOKUP(AN81,'Tableau coefficient '!$A$3:$B$1004,2,FALSE)</f>
        <v>0</v>
      </c>
      <c r="AP81" s="95" t="s">
        <v>1505</v>
      </c>
      <c r="AQ81" s="74">
        <v>5</v>
      </c>
      <c r="AR81" s="93" t="str">
        <f t="shared" si="62"/>
        <v>J5</v>
      </c>
      <c r="AS81" s="96">
        <f>VLOOKUP(AR81,'Tableau coefficient '!$A$3:$B$1004,2,FALSE)</f>
        <v>95</v>
      </c>
      <c r="AT81" s="95">
        <v>0</v>
      </c>
      <c r="AU81" s="74">
        <v>0</v>
      </c>
      <c r="AV81" s="93" t="str">
        <f t="shared" si="65"/>
        <v>00</v>
      </c>
      <c r="AW81" s="96">
        <f>VLOOKUP(AV81,'Tableau coefficient '!$A$3:$B$1004,2,FALSE)</f>
        <v>0</v>
      </c>
      <c r="AX81" s="95">
        <v>0</v>
      </c>
      <c r="AY81" s="93">
        <v>0</v>
      </c>
      <c r="AZ81" s="93" t="str">
        <f t="shared" si="57"/>
        <v>00</v>
      </c>
      <c r="BA81" s="96">
        <f>VLOOKUP(AZ81,'Tableau coefficient '!$A$3:$B$1004,2,FALSE)</f>
        <v>0</v>
      </c>
      <c r="BB81" s="83">
        <v>0</v>
      </c>
      <c r="BC81" s="75">
        <v>0</v>
      </c>
      <c r="BD81" s="84" t="str">
        <f t="shared" si="66"/>
        <v>00</v>
      </c>
      <c r="BE81" s="85">
        <f>(VLOOKUP(BD81,'Tableau coefficient '!$A$3:$B$1004,2,FALSE))*2</f>
        <v>0</v>
      </c>
      <c r="BF81" s="95">
        <v>0</v>
      </c>
      <c r="BG81" s="93">
        <v>0</v>
      </c>
      <c r="BH81" s="93" t="str">
        <f t="shared" si="58"/>
        <v>00</v>
      </c>
      <c r="BI81" s="96">
        <f>VLOOKUP(BH81,'Tableau coefficient '!$A$3:$B$1004,2,FALSE)</f>
        <v>0</v>
      </c>
      <c r="BJ81" s="95">
        <v>0</v>
      </c>
      <c r="BK81" s="74">
        <v>0</v>
      </c>
      <c r="BL81" s="93" t="str">
        <f t="shared" si="67"/>
        <v>00</v>
      </c>
      <c r="BM81" s="96">
        <f>VLOOKUP(BL81,'Tableau coefficient '!$A$3:$B$1004,2,FALSE)</f>
        <v>0</v>
      </c>
      <c r="BN81" s="97">
        <f t="shared" si="71"/>
        <v>95</v>
      </c>
      <c r="BO81" s="93">
        <f t="shared" si="69"/>
        <v>273</v>
      </c>
    </row>
    <row r="82" spans="1:67" ht="14" customHeight="1">
      <c r="A82" s="98" t="s">
        <v>1602</v>
      </c>
      <c r="B82" s="94" t="s">
        <v>1603</v>
      </c>
      <c r="C82" s="74" t="s">
        <v>19</v>
      </c>
      <c r="D82" s="93" t="s">
        <v>1632</v>
      </c>
      <c r="E82" s="94" t="s">
        <v>1066</v>
      </c>
      <c r="F82" s="95">
        <v>0</v>
      </c>
      <c r="G82" s="93">
        <v>0</v>
      </c>
      <c r="H82" s="93" t="str">
        <f t="shared" si="53"/>
        <v>00</v>
      </c>
      <c r="I82" s="96">
        <f>VLOOKUP(H82,'Tableau coefficient '!$A$3:$B$1004,2,FALSE)</f>
        <v>0</v>
      </c>
      <c r="J82" s="95">
        <v>0</v>
      </c>
      <c r="K82" s="93">
        <v>0</v>
      </c>
      <c r="L82" s="93" t="str">
        <f t="shared" si="59"/>
        <v>00</v>
      </c>
      <c r="M82" s="96">
        <f>VLOOKUP(L82,'Tableau coefficient '!$A$3:$B$1004,2,FALSE)</f>
        <v>0</v>
      </c>
      <c r="N82" s="95">
        <v>0</v>
      </c>
      <c r="O82" s="93">
        <v>0</v>
      </c>
      <c r="P82" s="93" t="str">
        <f t="shared" si="54"/>
        <v>00</v>
      </c>
      <c r="Q82" s="96">
        <f>VLOOKUP(P82,'Tableau coefficient '!$A$3:$B$1004,2,FALSE)</f>
        <v>0</v>
      </c>
      <c r="R82" s="95">
        <v>0</v>
      </c>
      <c r="S82" s="74">
        <v>0</v>
      </c>
      <c r="T82" s="93" t="str">
        <f t="shared" si="60"/>
        <v>00</v>
      </c>
      <c r="U82" s="96">
        <f>VLOOKUP(T82,'Tableau coefficient '!$A$3:$B$1004,2,FALSE)</f>
        <v>0</v>
      </c>
      <c r="V82" s="83">
        <v>0</v>
      </c>
      <c r="W82" s="84">
        <v>0</v>
      </c>
      <c r="X82" s="84" t="str">
        <f t="shared" si="55"/>
        <v>00</v>
      </c>
      <c r="Y82" s="85">
        <f>(VLOOKUP(X82,'Tableau coefficient '!$A$3:$B$1004,2,FALSE))*2</f>
        <v>0</v>
      </c>
      <c r="Z82" s="83">
        <v>0</v>
      </c>
      <c r="AA82" s="75">
        <v>0</v>
      </c>
      <c r="AB82" s="84" t="str">
        <f t="shared" si="63"/>
        <v>00</v>
      </c>
      <c r="AC82" s="85">
        <f>(VLOOKUP(AB82,'Tableau coefficient '!$A$3:$B$1004,2,FALSE))*2</f>
        <v>0</v>
      </c>
      <c r="AD82" s="95">
        <v>0</v>
      </c>
      <c r="AE82" s="93">
        <v>0</v>
      </c>
      <c r="AF82" s="93" t="str">
        <f t="shared" si="61"/>
        <v>00</v>
      </c>
      <c r="AG82" s="96">
        <f>VLOOKUP(AF82,'Tableau coefficient '!$A$3:$B$1004,2,FALSE)</f>
        <v>0</v>
      </c>
      <c r="AH82" s="95">
        <v>0</v>
      </c>
      <c r="AI82" s="74">
        <v>0</v>
      </c>
      <c r="AJ82" s="93" t="str">
        <f t="shared" si="64"/>
        <v>00</v>
      </c>
      <c r="AK82" s="96">
        <f>VLOOKUP(AJ82,'Tableau coefficient '!$A$3:$B$1004,2,FALSE)</f>
        <v>0</v>
      </c>
      <c r="AL82" s="95">
        <v>0</v>
      </c>
      <c r="AM82" s="93">
        <v>0</v>
      </c>
      <c r="AN82" s="93" t="str">
        <f t="shared" si="56"/>
        <v>00</v>
      </c>
      <c r="AO82" s="96">
        <f>VLOOKUP(AN82,'Tableau coefficient '!$A$3:$B$1004,2,FALSE)</f>
        <v>0</v>
      </c>
      <c r="AP82" s="95">
        <v>0</v>
      </c>
      <c r="AQ82" s="74">
        <v>0</v>
      </c>
      <c r="AR82" s="93" t="str">
        <f t="shared" si="62"/>
        <v>00</v>
      </c>
      <c r="AS82" s="96">
        <f>VLOOKUP(AR82,'Tableau coefficient '!$A$3:$B$1004,2,FALSE)</f>
        <v>0</v>
      </c>
      <c r="AT82" s="95">
        <v>0</v>
      </c>
      <c r="AU82" s="74">
        <v>0</v>
      </c>
      <c r="AV82" s="93" t="str">
        <f t="shared" si="65"/>
        <v>00</v>
      </c>
      <c r="AW82" s="96">
        <f>VLOOKUP(AV82,'Tableau coefficient '!$A$3:$B$1004,2,FALSE)</f>
        <v>0</v>
      </c>
      <c r="AX82" s="95" t="s">
        <v>1505</v>
      </c>
      <c r="AY82" s="93">
        <v>25</v>
      </c>
      <c r="AZ82" s="93" t="str">
        <f t="shared" si="57"/>
        <v>J25</v>
      </c>
      <c r="BA82" s="96">
        <f>VLOOKUP(AZ82,'Tableau coefficient '!$A$3:$B$1004,2,FALSE)</f>
        <v>59</v>
      </c>
      <c r="BB82" s="83" t="s">
        <v>1505</v>
      </c>
      <c r="BC82" s="75">
        <v>25</v>
      </c>
      <c r="BD82" s="84" t="str">
        <f t="shared" si="66"/>
        <v>J25</v>
      </c>
      <c r="BE82" s="85">
        <f>(VLOOKUP(BD82,'Tableau coefficient '!$A$3:$B$1004,2,FALSE))*2</f>
        <v>118</v>
      </c>
      <c r="BF82" s="95">
        <v>0</v>
      </c>
      <c r="BG82" s="93">
        <v>0</v>
      </c>
      <c r="BH82" s="93" t="str">
        <f t="shared" si="58"/>
        <v>00</v>
      </c>
      <c r="BI82" s="96">
        <f>VLOOKUP(BH82,'Tableau coefficient '!$A$3:$B$1004,2,FALSE)</f>
        <v>0</v>
      </c>
      <c r="BJ82" s="95">
        <v>0</v>
      </c>
      <c r="BK82" s="74">
        <v>0</v>
      </c>
      <c r="BL82" s="93" t="str">
        <f t="shared" si="67"/>
        <v>00</v>
      </c>
      <c r="BM82" s="96">
        <f>VLOOKUP(BL82,'Tableau coefficient '!$A$3:$B$1004,2,FALSE)</f>
        <v>0</v>
      </c>
      <c r="BN82" s="97">
        <f t="shared" si="71"/>
        <v>177</v>
      </c>
      <c r="BO82" s="93">
        <f t="shared" si="69"/>
        <v>243</v>
      </c>
    </row>
    <row r="83" spans="1:67" ht="14" customHeight="1">
      <c r="A83" s="89" t="s">
        <v>1127</v>
      </c>
      <c r="B83" s="80" t="s">
        <v>1128</v>
      </c>
      <c r="C83" s="99" t="s">
        <v>5</v>
      </c>
      <c r="D83" s="99" t="s">
        <v>1634</v>
      </c>
      <c r="E83" s="80" t="s">
        <v>15</v>
      </c>
      <c r="F83" s="81">
        <v>0</v>
      </c>
      <c r="G83" s="79">
        <v>0</v>
      </c>
      <c r="H83" s="79" t="str">
        <f t="shared" si="47"/>
        <v>00</v>
      </c>
      <c r="I83" s="82">
        <f>VLOOKUP(H83,'Tableau coefficient '!$A$3:$B$1004,2,FALSE)</f>
        <v>0</v>
      </c>
      <c r="J83" s="81">
        <v>0</v>
      </c>
      <c r="K83" s="79">
        <v>0</v>
      </c>
      <c r="L83" s="79" t="str">
        <f t="shared" si="59"/>
        <v>00</v>
      </c>
      <c r="M83" s="82">
        <f>VLOOKUP(L83,'Tableau coefficient '!$A$3:$B$1004,2,FALSE)</f>
        <v>0</v>
      </c>
      <c r="N83" s="81">
        <v>0</v>
      </c>
      <c r="O83" s="79">
        <v>0</v>
      </c>
      <c r="P83" s="79" t="str">
        <f t="shared" si="48"/>
        <v>00</v>
      </c>
      <c r="Q83" s="82">
        <f>VLOOKUP(P83,'Tableau coefficient '!$A$3:$B$1004,2,FALSE)</f>
        <v>0</v>
      </c>
      <c r="R83" s="81">
        <v>0</v>
      </c>
      <c r="S83" s="79">
        <v>0</v>
      </c>
      <c r="T83" s="79" t="str">
        <f t="shared" si="60"/>
        <v>00</v>
      </c>
      <c r="U83" s="82">
        <f>VLOOKUP(T83,'Tableau coefficient '!$A$3:$B$1004,2,FALSE)</f>
        <v>0</v>
      </c>
      <c r="V83" s="83">
        <v>0</v>
      </c>
      <c r="W83" s="84">
        <v>0</v>
      </c>
      <c r="X83" s="84" t="str">
        <f t="shared" si="49"/>
        <v>00</v>
      </c>
      <c r="Y83" s="85">
        <f>(VLOOKUP(X83,'Tableau coefficient '!$A$3:$B$1004,2,FALSE))*2</f>
        <v>0</v>
      </c>
      <c r="Z83" s="83">
        <v>0</v>
      </c>
      <c r="AA83" s="75">
        <v>0</v>
      </c>
      <c r="AB83" s="84" t="str">
        <f t="shared" si="63"/>
        <v>00</v>
      </c>
      <c r="AC83" s="85">
        <f>(VLOOKUP(AB83,'Tableau coefficient '!$A$3:$B$1004,2,FALSE))*2</f>
        <v>0</v>
      </c>
      <c r="AD83" s="81">
        <v>0</v>
      </c>
      <c r="AE83" s="79">
        <v>0</v>
      </c>
      <c r="AF83" s="79" t="str">
        <f t="shared" si="61"/>
        <v>00</v>
      </c>
      <c r="AG83" s="82">
        <f>VLOOKUP(AF83,'Tableau coefficient '!$A$3:$B$1004,2,FALSE)</f>
        <v>0</v>
      </c>
      <c r="AH83" s="81">
        <v>0</v>
      </c>
      <c r="AI83" s="79">
        <v>0</v>
      </c>
      <c r="AJ83" s="79" t="str">
        <f t="shared" si="64"/>
        <v>00</v>
      </c>
      <c r="AK83" s="82">
        <f>VLOOKUP(AJ83,'Tableau coefficient '!$A$3:$B$1004,2,FALSE)</f>
        <v>0</v>
      </c>
      <c r="AL83" s="81">
        <v>0</v>
      </c>
      <c r="AM83" s="79">
        <v>0</v>
      </c>
      <c r="AN83" s="79" t="str">
        <f t="shared" si="50"/>
        <v>00</v>
      </c>
      <c r="AO83" s="82">
        <f>VLOOKUP(AN83,'Tableau coefficient '!$A$3:$B$1004,2,FALSE)</f>
        <v>0</v>
      </c>
      <c r="AP83" s="81">
        <v>0</v>
      </c>
      <c r="AQ83" s="79">
        <v>0</v>
      </c>
      <c r="AR83" s="79" t="str">
        <f t="shared" si="62"/>
        <v>00</v>
      </c>
      <c r="AS83" s="82">
        <f>VLOOKUP(AR83,'Tableau coefficient '!$A$3:$B$1004,2,FALSE)</f>
        <v>0</v>
      </c>
      <c r="AT83" s="81">
        <v>0</v>
      </c>
      <c r="AU83" s="79">
        <v>0</v>
      </c>
      <c r="AV83" s="79" t="str">
        <f t="shared" si="65"/>
        <v>00</v>
      </c>
      <c r="AW83" s="82">
        <f>VLOOKUP(AV83,'Tableau coefficient '!$A$3:$B$1004,2,FALSE)</f>
        <v>0</v>
      </c>
      <c r="AX83" s="81">
        <v>0</v>
      </c>
      <c r="AY83" s="79">
        <v>0</v>
      </c>
      <c r="AZ83" s="79" t="str">
        <f t="shared" si="51"/>
        <v>00</v>
      </c>
      <c r="BA83" s="82">
        <f>VLOOKUP(AZ83,'Tableau coefficient '!$A$3:$B$1004,2,FALSE)</f>
        <v>0</v>
      </c>
      <c r="BB83" s="83">
        <v>0</v>
      </c>
      <c r="BC83" s="84">
        <v>0</v>
      </c>
      <c r="BD83" s="84" t="str">
        <f t="shared" si="66"/>
        <v>00</v>
      </c>
      <c r="BE83" s="85">
        <f>(VLOOKUP(BD83,'Tableau coefficient '!$A$3:$B$1004,2,FALSE))*2</f>
        <v>0</v>
      </c>
      <c r="BF83" s="81">
        <v>0</v>
      </c>
      <c r="BG83" s="79">
        <v>0</v>
      </c>
      <c r="BH83" s="79" t="str">
        <f t="shared" si="52"/>
        <v>00</v>
      </c>
      <c r="BI83" s="82">
        <f>VLOOKUP(BH83,'Tableau coefficient '!$A$3:$B$1004,2,FALSE)</f>
        <v>0</v>
      </c>
      <c r="BJ83" s="81">
        <v>0</v>
      </c>
      <c r="BK83" s="79">
        <v>0</v>
      </c>
      <c r="BL83" s="79" t="str">
        <f t="shared" si="67"/>
        <v>00</v>
      </c>
      <c r="BM83" s="82">
        <f>VLOOKUP(BL83,'Tableau coefficient '!$A$3:$B$1004,2,FALSE)</f>
        <v>0</v>
      </c>
      <c r="BN83" s="86">
        <f t="shared" si="71"/>
        <v>0</v>
      </c>
      <c r="BO83" s="79">
        <f t="shared" si="69"/>
        <v>303</v>
      </c>
    </row>
    <row r="84" spans="1:67" ht="14" customHeight="1">
      <c r="A84" s="89" t="s">
        <v>1129</v>
      </c>
      <c r="B84" s="80" t="s">
        <v>1130</v>
      </c>
      <c r="C84" s="99" t="s">
        <v>5</v>
      </c>
      <c r="D84" s="99" t="s">
        <v>1635</v>
      </c>
      <c r="E84" s="80" t="s">
        <v>1066</v>
      </c>
      <c r="F84" s="81" t="s">
        <v>1505</v>
      </c>
      <c r="G84" s="103">
        <v>103</v>
      </c>
      <c r="H84" s="79" t="str">
        <f t="shared" si="47"/>
        <v>J103</v>
      </c>
      <c r="I84" s="82">
        <f>VLOOKUP(H84,'Tableau coefficient '!$A$3:$B$1004,2,FALSE)</f>
        <v>20</v>
      </c>
      <c r="J84" s="81" t="s">
        <v>1506</v>
      </c>
      <c r="K84" s="79">
        <v>26</v>
      </c>
      <c r="L84" s="79" t="str">
        <f t="shared" si="59"/>
        <v>XS26</v>
      </c>
      <c r="M84" s="82">
        <f>VLOOKUP(L84,'Tableau coefficient '!$A$3:$B$1004,2,FALSE)</f>
        <v>58.5</v>
      </c>
      <c r="N84" s="81" t="s">
        <v>1506</v>
      </c>
      <c r="O84" s="79">
        <v>33</v>
      </c>
      <c r="P84" s="79" t="str">
        <f t="shared" si="48"/>
        <v>XS33</v>
      </c>
      <c r="Q84" s="82">
        <f>VLOOKUP(P84,'Tableau coefficient '!$A$3:$B$1004,2,FALSE)</f>
        <v>55</v>
      </c>
      <c r="R84" s="81" t="s">
        <v>1506</v>
      </c>
      <c r="S84" s="79">
        <v>32</v>
      </c>
      <c r="T84" s="79" t="str">
        <f t="shared" si="60"/>
        <v>XS32</v>
      </c>
      <c r="U84" s="82">
        <f>VLOOKUP(T84,'Tableau coefficient '!$A$3:$B$1004,2,FALSE)</f>
        <v>55.5</v>
      </c>
      <c r="V84" s="83" t="s">
        <v>1506</v>
      </c>
      <c r="W84" s="84">
        <v>35</v>
      </c>
      <c r="X84" s="84" t="str">
        <f t="shared" si="49"/>
        <v>XS35</v>
      </c>
      <c r="Y84" s="85">
        <f>(VLOOKUP(X84,'Tableau coefficient '!$A$3:$B$1004,2,FALSE))*2</f>
        <v>108</v>
      </c>
      <c r="Z84" s="83" t="s">
        <v>1506</v>
      </c>
      <c r="AA84" s="75">
        <v>23</v>
      </c>
      <c r="AB84" s="84" t="str">
        <f t="shared" si="63"/>
        <v>XS23</v>
      </c>
      <c r="AC84" s="85">
        <f>(VLOOKUP(AB84,'Tableau coefficient '!$A$3:$B$1004,2,FALSE))*2</f>
        <v>120</v>
      </c>
      <c r="AD84" s="81">
        <v>0</v>
      </c>
      <c r="AE84" s="79">
        <v>0</v>
      </c>
      <c r="AF84" s="79" t="str">
        <f t="shared" si="61"/>
        <v>00</v>
      </c>
      <c r="AG84" s="82">
        <f>VLOOKUP(AF84,'Tableau coefficient '!$A$3:$B$1004,2,FALSE)</f>
        <v>0</v>
      </c>
      <c r="AH84" s="81">
        <v>0</v>
      </c>
      <c r="AI84" s="79">
        <v>0</v>
      </c>
      <c r="AJ84" s="79" t="str">
        <f t="shared" si="64"/>
        <v>00</v>
      </c>
      <c r="AK84" s="82">
        <f>VLOOKUP(AJ84,'Tableau coefficient '!$A$3:$B$1004,2,FALSE)</f>
        <v>0</v>
      </c>
      <c r="AL84" s="81">
        <v>0</v>
      </c>
      <c r="AM84" s="79">
        <v>0</v>
      </c>
      <c r="AN84" s="79" t="str">
        <f t="shared" si="50"/>
        <v>00</v>
      </c>
      <c r="AO84" s="82">
        <f>VLOOKUP(AN84,'Tableau coefficient '!$A$3:$B$1004,2,FALSE)</f>
        <v>0</v>
      </c>
      <c r="AP84" s="81" t="s">
        <v>1506</v>
      </c>
      <c r="AQ84" s="79">
        <v>24</v>
      </c>
      <c r="AR84" s="79" t="str">
        <f t="shared" si="62"/>
        <v>XS24</v>
      </c>
      <c r="AS84" s="82">
        <f>VLOOKUP(AR84,'Tableau coefficient '!$A$3:$B$1004,2,FALSE)</f>
        <v>59.5</v>
      </c>
      <c r="AT84" s="81">
        <v>0</v>
      </c>
      <c r="AU84" s="79">
        <v>0</v>
      </c>
      <c r="AV84" s="79" t="str">
        <f t="shared" si="65"/>
        <v>00</v>
      </c>
      <c r="AW84" s="82">
        <f>VLOOKUP(AV84,'Tableau coefficient '!$A$3:$B$1004,2,FALSE)</f>
        <v>0</v>
      </c>
      <c r="AX84" s="81" t="s">
        <v>1506</v>
      </c>
      <c r="AY84" s="79">
        <v>34</v>
      </c>
      <c r="AZ84" s="79" t="str">
        <f t="shared" si="51"/>
        <v>XS34</v>
      </c>
      <c r="BA84" s="82">
        <f>VLOOKUP(AZ84,'Tableau coefficient '!$A$3:$B$1004,2,FALSE)</f>
        <v>54.5</v>
      </c>
      <c r="BB84" s="83" t="s">
        <v>1506</v>
      </c>
      <c r="BC84" s="84">
        <v>25</v>
      </c>
      <c r="BD84" s="84" t="str">
        <f t="shared" si="66"/>
        <v>XS25</v>
      </c>
      <c r="BE84" s="85">
        <f>(VLOOKUP(BD84,'Tableau coefficient '!$A$3:$B$1004,2,FALSE))*2</f>
        <v>118</v>
      </c>
      <c r="BF84" s="81">
        <v>0</v>
      </c>
      <c r="BG84" s="79">
        <v>0</v>
      </c>
      <c r="BH84" s="79" t="str">
        <f t="shared" si="52"/>
        <v>00</v>
      </c>
      <c r="BI84" s="82">
        <f>VLOOKUP(BH84,'Tableau coefficient '!$A$3:$B$1004,2,FALSE)</f>
        <v>0</v>
      </c>
      <c r="BJ84" s="81">
        <v>0</v>
      </c>
      <c r="BK84" s="79">
        <v>0</v>
      </c>
      <c r="BL84" s="79" t="str">
        <f t="shared" si="67"/>
        <v>00</v>
      </c>
      <c r="BM84" s="82">
        <f>VLOOKUP(BL84,'Tableau coefficient '!$A$3:$B$1004,2,FALSE)</f>
        <v>0</v>
      </c>
      <c r="BN84" s="86">
        <f t="shared" si="71"/>
        <v>649</v>
      </c>
      <c r="BO84" s="79">
        <f t="shared" si="69"/>
        <v>86</v>
      </c>
    </row>
    <row r="85" spans="1:67" ht="14" customHeight="1">
      <c r="A85" s="89" t="s">
        <v>1131</v>
      </c>
      <c r="B85" s="80" t="s">
        <v>1132</v>
      </c>
      <c r="C85" s="99" t="s">
        <v>5</v>
      </c>
      <c r="D85" s="99" t="s">
        <v>1634</v>
      </c>
      <c r="E85" s="80" t="s">
        <v>11</v>
      </c>
      <c r="F85" s="81" t="s">
        <v>1506</v>
      </c>
      <c r="G85" s="79">
        <v>29</v>
      </c>
      <c r="H85" s="79" t="str">
        <f t="shared" si="47"/>
        <v>XS29</v>
      </c>
      <c r="I85" s="82">
        <f>VLOOKUP(H85,'Tableau coefficient '!$A$3:$B$1004,2,FALSE)</f>
        <v>57</v>
      </c>
      <c r="J85" s="81" t="s">
        <v>1506</v>
      </c>
      <c r="K85" s="79">
        <v>12</v>
      </c>
      <c r="L85" s="79" t="str">
        <f t="shared" si="59"/>
        <v>XS12</v>
      </c>
      <c r="M85" s="82">
        <f>VLOOKUP(L85,'Tableau coefficient '!$A$3:$B$1004,2,FALSE)</f>
        <v>67.5</v>
      </c>
      <c r="N85" s="81">
        <v>0</v>
      </c>
      <c r="O85" s="79">
        <v>0</v>
      </c>
      <c r="P85" s="79" t="str">
        <f t="shared" si="48"/>
        <v>00</v>
      </c>
      <c r="Q85" s="82">
        <f>VLOOKUP(P85,'Tableau coefficient '!$A$3:$B$1004,2,FALSE)</f>
        <v>0</v>
      </c>
      <c r="R85" s="81">
        <v>0</v>
      </c>
      <c r="S85" s="79">
        <v>0</v>
      </c>
      <c r="T85" s="79" t="str">
        <f t="shared" si="60"/>
        <v>00</v>
      </c>
      <c r="U85" s="82">
        <f>VLOOKUP(T85,'Tableau coefficient '!$A$3:$B$1004,2,FALSE)</f>
        <v>0</v>
      </c>
      <c r="V85" s="83" t="s">
        <v>1506</v>
      </c>
      <c r="W85" s="84">
        <v>25</v>
      </c>
      <c r="X85" s="84" t="str">
        <f t="shared" si="49"/>
        <v>XS25</v>
      </c>
      <c r="Y85" s="85">
        <f>(VLOOKUP(X85,'Tableau coefficient '!$A$3:$B$1004,2,FALSE))*2</f>
        <v>118</v>
      </c>
      <c r="Z85" s="83">
        <v>0</v>
      </c>
      <c r="AA85" s="75">
        <v>0</v>
      </c>
      <c r="AB85" s="84" t="str">
        <f t="shared" si="63"/>
        <v>00</v>
      </c>
      <c r="AC85" s="85">
        <f>(VLOOKUP(AB85,'Tableau coefficient '!$A$3:$B$1004,2,FALSE))*2</f>
        <v>0</v>
      </c>
      <c r="AD85" s="81" t="s">
        <v>1506</v>
      </c>
      <c r="AE85" s="79">
        <v>14</v>
      </c>
      <c r="AF85" s="79" t="str">
        <f t="shared" si="61"/>
        <v>XS14</v>
      </c>
      <c r="AG85" s="82">
        <f>VLOOKUP(AF85,'Tableau coefficient '!$A$3:$B$1004,2,FALSE)</f>
        <v>64.5</v>
      </c>
      <c r="AH85" s="81">
        <v>0</v>
      </c>
      <c r="AI85" s="79">
        <v>0</v>
      </c>
      <c r="AJ85" s="79" t="str">
        <f t="shared" si="64"/>
        <v>00</v>
      </c>
      <c r="AK85" s="82">
        <f>VLOOKUP(AJ85,'Tableau coefficient '!$A$3:$B$1004,2,FALSE)</f>
        <v>0</v>
      </c>
      <c r="AL85" s="81" t="s">
        <v>1506</v>
      </c>
      <c r="AM85" s="79">
        <v>9</v>
      </c>
      <c r="AN85" s="79" t="str">
        <f t="shared" si="50"/>
        <v>XS9</v>
      </c>
      <c r="AO85" s="82">
        <f>VLOOKUP(AN85,'Tableau coefficient '!$A$3:$B$1004,2,FALSE)</f>
        <v>75</v>
      </c>
      <c r="AP85" s="81">
        <v>0</v>
      </c>
      <c r="AQ85" s="79">
        <v>0</v>
      </c>
      <c r="AR85" s="79" t="str">
        <f t="shared" si="62"/>
        <v>00</v>
      </c>
      <c r="AS85" s="82">
        <f>VLOOKUP(AR85,'Tableau coefficient '!$A$3:$B$1004,2,FALSE)</f>
        <v>0</v>
      </c>
      <c r="AT85" s="81">
        <v>0</v>
      </c>
      <c r="AU85" s="79">
        <v>0</v>
      </c>
      <c r="AV85" s="79" t="str">
        <f t="shared" si="65"/>
        <v>00</v>
      </c>
      <c r="AW85" s="82">
        <f>VLOOKUP(AV85,'Tableau coefficient '!$A$3:$B$1004,2,FALSE)</f>
        <v>0</v>
      </c>
      <c r="AX85" s="81">
        <v>0</v>
      </c>
      <c r="AY85" s="79">
        <v>0</v>
      </c>
      <c r="AZ85" s="79" t="str">
        <f t="shared" si="51"/>
        <v>00</v>
      </c>
      <c r="BA85" s="82">
        <f>VLOOKUP(AZ85,'Tableau coefficient '!$A$3:$B$1004,2,FALSE)</f>
        <v>0</v>
      </c>
      <c r="BB85" s="83" t="s">
        <v>1506</v>
      </c>
      <c r="BC85" s="84">
        <v>16</v>
      </c>
      <c r="BD85" s="84" t="str">
        <f t="shared" si="66"/>
        <v>XS16</v>
      </c>
      <c r="BE85" s="85">
        <f>(VLOOKUP(BD85,'Tableau coefficient '!$A$3:$B$1004,2,FALSE))*2</f>
        <v>127</v>
      </c>
      <c r="BF85" s="81">
        <v>0</v>
      </c>
      <c r="BG85" s="79">
        <v>0</v>
      </c>
      <c r="BH85" s="79" t="str">
        <f t="shared" si="52"/>
        <v>00</v>
      </c>
      <c r="BI85" s="82">
        <f>VLOOKUP(BH85,'Tableau coefficient '!$A$3:$B$1004,2,FALSE)</f>
        <v>0</v>
      </c>
      <c r="BJ85" s="81">
        <v>0</v>
      </c>
      <c r="BK85" s="79">
        <v>0</v>
      </c>
      <c r="BL85" s="79" t="str">
        <f t="shared" si="67"/>
        <v>00</v>
      </c>
      <c r="BM85" s="82">
        <f>VLOOKUP(BL85,'Tableau coefficient '!$A$3:$B$1004,2,FALSE)</f>
        <v>0</v>
      </c>
      <c r="BN85" s="86">
        <f t="shared" si="71"/>
        <v>509</v>
      </c>
      <c r="BO85" s="79">
        <f t="shared" si="69"/>
        <v>118</v>
      </c>
    </row>
    <row r="86" spans="1:67" ht="14" customHeight="1">
      <c r="A86" s="87" t="s">
        <v>1133</v>
      </c>
      <c r="B86" s="88" t="s">
        <v>1134</v>
      </c>
      <c r="C86" s="99" t="s">
        <v>5</v>
      </c>
      <c r="D86" s="99" t="s">
        <v>1634</v>
      </c>
      <c r="E86" s="80" t="s">
        <v>15</v>
      </c>
      <c r="F86" s="81" t="s">
        <v>1506</v>
      </c>
      <c r="G86" s="79">
        <v>12</v>
      </c>
      <c r="H86" s="79" t="str">
        <f t="shared" si="47"/>
        <v>XS12</v>
      </c>
      <c r="I86" s="82">
        <f>VLOOKUP(H86,'Tableau coefficient '!$A$3:$B$1004,2,FALSE)</f>
        <v>67.5</v>
      </c>
      <c r="J86" s="81" t="s">
        <v>1506</v>
      </c>
      <c r="K86" s="79">
        <v>5</v>
      </c>
      <c r="L86" s="79" t="str">
        <f t="shared" si="59"/>
        <v>XS5</v>
      </c>
      <c r="M86" s="82">
        <f>VLOOKUP(L86,'Tableau coefficient '!$A$3:$B$1004,2,FALSE)</f>
        <v>95</v>
      </c>
      <c r="N86" s="81">
        <v>0</v>
      </c>
      <c r="O86" s="79">
        <v>0</v>
      </c>
      <c r="P86" s="79" t="str">
        <f t="shared" si="48"/>
        <v>00</v>
      </c>
      <c r="Q86" s="82">
        <f>VLOOKUP(P86,'Tableau coefficient '!$A$3:$B$1004,2,FALSE)</f>
        <v>0</v>
      </c>
      <c r="R86" s="81" t="s">
        <v>1506</v>
      </c>
      <c r="S86" s="79">
        <v>9</v>
      </c>
      <c r="T86" s="79" t="str">
        <f t="shared" si="60"/>
        <v>XS9</v>
      </c>
      <c r="U86" s="82">
        <f>VLOOKUP(T86,'Tableau coefficient '!$A$3:$B$1004,2,FALSE)</f>
        <v>75</v>
      </c>
      <c r="V86" s="83" t="s">
        <v>1506</v>
      </c>
      <c r="W86" s="84">
        <v>5</v>
      </c>
      <c r="X86" s="84" t="str">
        <f t="shared" si="49"/>
        <v>XS5</v>
      </c>
      <c r="Y86" s="85">
        <f>(VLOOKUP(X86,'Tableau coefficient '!$A$3:$B$1004,2,FALSE))*2</f>
        <v>190</v>
      </c>
      <c r="Z86" s="83" t="s">
        <v>1506</v>
      </c>
      <c r="AA86" s="75">
        <v>3</v>
      </c>
      <c r="AB86" s="84" t="str">
        <f t="shared" si="63"/>
        <v>XS3</v>
      </c>
      <c r="AC86" s="85">
        <f>(VLOOKUP(AB86,'Tableau coefficient '!$A$3:$B$1004,2,FALSE))*2</f>
        <v>220</v>
      </c>
      <c r="AD86" s="81" t="s">
        <v>1506</v>
      </c>
      <c r="AE86" s="79">
        <v>3</v>
      </c>
      <c r="AF86" s="79" t="str">
        <f t="shared" si="61"/>
        <v>XS3</v>
      </c>
      <c r="AG86" s="82">
        <f>VLOOKUP(AF86,'Tableau coefficient '!$A$3:$B$1004,2,FALSE)</f>
        <v>110</v>
      </c>
      <c r="AH86" s="81">
        <v>0</v>
      </c>
      <c r="AI86" s="79">
        <v>0</v>
      </c>
      <c r="AJ86" s="79" t="str">
        <f t="shared" si="64"/>
        <v>00</v>
      </c>
      <c r="AK86" s="82">
        <f>VLOOKUP(AJ86,'Tableau coefficient '!$A$3:$B$1004,2,FALSE)</f>
        <v>0</v>
      </c>
      <c r="AL86" s="81" t="s">
        <v>1506</v>
      </c>
      <c r="AM86" s="79">
        <v>5</v>
      </c>
      <c r="AN86" s="79" t="str">
        <f t="shared" si="50"/>
        <v>XS5</v>
      </c>
      <c r="AO86" s="82">
        <f>VLOOKUP(AN86,'Tableau coefficient '!$A$3:$B$1004,2,FALSE)</f>
        <v>95</v>
      </c>
      <c r="AP86" s="81" t="s">
        <v>1506</v>
      </c>
      <c r="AQ86" s="79">
        <v>8</v>
      </c>
      <c r="AR86" s="79" t="str">
        <f t="shared" si="62"/>
        <v>XS8</v>
      </c>
      <c r="AS86" s="82">
        <f>VLOOKUP(AR86,'Tableau coefficient '!$A$3:$B$1004,2,FALSE)</f>
        <v>80</v>
      </c>
      <c r="AT86" s="81">
        <v>0</v>
      </c>
      <c r="AU86" s="79">
        <v>0</v>
      </c>
      <c r="AV86" s="79" t="str">
        <f t="shared" si="65"/>
        <v>00</v>
      </c>
      <c r="AW86" s="82">
        <f>VLOOKUP(AV86,'Tableau coefficient '!$A$3:$B$1004,2,FALSE)</f>
        <v>0</v>
      </c>
      <c r="AX86" s="81" t="s">
        <v>1506</v>
      </c>
      <c r="AY86" s="79">
        <v>2</v>
      </c>
      <c r="AZ86" s="79" t="str">
        <f t="shared" si="51"/>
        <v>XS2</v>
      </c>
      <c r="BA86" s="82">
        <f>VLOOKUP(AZ86,'Tableau coefficient '!$A$3:$B$1004,2,FALSE)</f>
        <v>125</v>
      </c>
      <c r="BB86" s="83" t="s">
        <v>1506</v>
      </c>
      <c r="BC86" s="84">
        <v>2</v>
      </c>
      <c r="BD86" s="84" t="str">
        <f t="shared" si="66"/>
        <v>XS2</v>
      </c>
      <c r="BE86" s="85">
        <f>(VLOOKUP(BD86,'Tableau coefficient '!$A$3:$B$1004,2,FALSE))*2</f>
        <v>250</v>
      </c>
      <c r="BF86" s="81">
        <v>0</v>
      </c>
      <c r="BG86" s="79">
        <v>0</v>
      </c>
      <c r="BH86" s="79" t="str">
        <f t="shared" si="52"/>
        <v>00</v>
      </c>
      <c r="BI86" s="82">
        <f>VLOOKUP(BH86,'Tableau coefficient '!$A$3:$B$1004,2,FALSE)</f>
        <v>0</v>
      </c>
      <c r="BJ86" s="81">
        <v>0</v>
      </c>
      <c r="BK86" s="79">
        <v>0</v>
      </c>
      <c r="BL86" s="79" t="str">
        <f t="shared" si="67"/>
        <v>00</v>
      </c>
      <c r="BM86" s="82">
        <f>VLOOKUP(BL86,'Tableau coefficient '!$A$3:$B$1004,2,FALSE)</f>
        <v>0</v>
      </c>
      <c r="BN86" s="86">
        <f t="shared" si="71"/>
        <v>1307.5</v>
      </c>
      <c r="BO86" s="79">
        <f t="shared" si="69"/>
        <v>16</v>
      </c>
    </row>
    <row r="87" spans="1:67" ht="14" customHeight="1">
      <c r="A87" s="89" t="s">
        <v>1135</v>
      </c>
      <c r="B87" s="80" t="s">
        <v>1136</v>
      </c>
      <c r="C87" s="99" t="s">
        <v>5</v>
      </c>
      <c r="D87" s="99" t="s">
        <v>1634</v>
      </c>
      <c r="E87" s="80" t="s">
        <v>15</v>
      </c>
      <c r="F87" s="81">
        <v>0</v>
      </c>
      <c r="G87" s="79">
        <v>0</v>
      </c>
      <c r="H87" s="79" t="str">
        <f t="shared" si="47"/>
        <v>00</v>
      </c>
      <c r="I87" s="82">
        <f>VLOOKUP(H87,'Tableau coefficient '!$A$3:$B$1004,2,FALSE)</f>
        <v>0</v>
      </c>
      <c r="J87" s="81">
        <v>0</v>
      </c>
      <c r="K87" s="79">
        <v>0</v>
      </c>
      <c r="L87" s="79" t="str">
        <f t="shared" si="59"/>
        <v>00</v>
      </c>
      <c r="M87" s="82">
        <f>VLOOKUP(L87,'Tableau coefficient '!$A$3:$B$1004,2,FALSE)</f>
        <v>0</v>
      </c>
      <c r="N87" s="81">
        <v>0</v>
      </c>
      <c r="O87" s="79">
        <v>0</v>
      </c>
      <c r="P87" s="79" t="str">
        <f t="shared" si="48"/>
        <v>00</v>
      </c>
      <c r="Q87" s="82">
        <f>VLOOKUP(P87,'Tableau coefficient '!$A$3:$B$1004,2,FALSE)</f>
        <v>0</v>
      </c>
      <c r="R87" s="81">
        <v>0</v>
      </c>
      <c r="S87" s="79">
        <v>0</v>
      </c>
      <c r="T87" s="79" t="str">
        <f t="shared" si="60"/>
        <v>00</v>
      </c>
      <c r="U87" s="82">
        <f>VLOOKUP(T87,'Tableau coefficient '!$A$3:$B$1004,2,FALSE)</f>
        <v>0</v>
      </c>
      <c r="V87" s="83">
        <v>0</v>
      </c>
      <c r="W87" s="84">
        <v>0</v>
      </c>
      <c r="X87" s="84" t="str">
        <f t="shared" si="49"/>
        <v>00</v>
      </c>
      <c r="Y87" s="85">
        <f>(VLOOKUP(X87,'Tableau coefficient '!$A$3:$B$1004,2,FALSE))*2</f>
        <v>0</v>
      </c>
      <c r="Z87" s="83">
        <v>0</v>
      </c>
      <c r="AA87" s="75">
        <v>0</v>
      </c>
      <c r="AB87" s="84" t="str">
        <f t="shared" si="63"/>
        <v>00</v>
      </c>
      <c r="AC87" s="85">
        <f>(VLOOKUP(AB87,'Tableau coefficient '!$A$3:$B$1004,2,FALSE))*2</f>
        <v>0</v>
      </c>
      <c r="AD87" s="81">
        <v>0</v>
      </c>
      <c r="AE87" s="79">
        <v>0</v>
      </c>
      <c r="AF87" s="79" t="str">
        <f t="shared" si="61"/>
        <v>00</v>
      </c>
      <c r="AG87" s="82">
        <f>VLOOKUP(AF87,'Tableau coefficient '!$A$3:$B$1004,2,FALSE)</f>
        <v>0</v>
      </c>
      <c r="AH87" s="81">
        <v>0</v>
      </c>
      <c r="AI87" s="79">
        <v>0</v>
      </c>
      <c r="AJ87" s="79" t="str">
        <f t="shared" si="64"/>
        <v>00</v>
      </c>
      <c r="AK87" s="82">
        <f>VLOOKUP(AJ87,'Tableau coefficient '!$A$3:$B$1004,2,FALSE)</f>
        <v>0</v>
      </c>
      <c r="AL87" s="81">
        <v>0</v>
      </c>
      <c r="AM87" s="79">
        <v>0</v>
      </c>
      <c r="AN87" s="79" t="str">
        <f t="shared" si="50"/>
        <v>00</v>
      </c>
      <c r="AO87" s="82">
        <f>VLOOKUP(AN87,'Tableau coefficient '!$A$3:$B$1004,2,FALSE)</f>
        <v>0</v>
      </c>
      <c r="AP87" s="81">
        <v>0</v>
      </c>
      <c r="AQ87" s="79">
        <v>0</v>
      </c>
      <c r="AR87" s="79" t="str">
        <f t="shared" si="62"/>
        <v>00</v>
      </c>
      <c r="AS87" s="82">
        <f>VLOOKUP(AR87,'Tableau coefficient '!$A$3:$B$1004,2,FALSE)</f>
        <v>0</v>
      </c>
      <c r="AT87" s="81">
        <v>0</v>
      </c>
      <c r="AU87" s="79">
        <v>0</v>
      </c>
      <c r="AV87" s="79" t="str">
        <f t="shared" si="65"/>
        <v>00</v>
      </c>
      <c r="AW87" s="82">
        <f>VLOOKUP(AV87,'Tableau coefficient '!$A$3:$B$1004,2,FALSE)</f>
        <v>0</v>
      </c>
      <c r="AX87" s="81">
        <v>0</v>
      </c>
      <c r="AY87" s="79">
        <v>0</v>
      </c>
      <c r="AZ87" s="79" t="str">
        <f t="shared" si="51"/>
        <v>00</v>
      </c>
      <c r="BA87" s="82">
        <f>VLOOKUP(AZ87,'Tableau coefficient '!$A$3:$B$1004,2,FALSE)</f>
        <v>0</v>
      </c>
      <c r="BB87" s="83">
        <v>0</v>
      </c>
      <c r="BC87" s="84">
        <v>0</v>
      </c>
      <c r="BD87" s="84" t="str">
        <f t="shared" si="66"/>
        <v>00</v>
      </c>
      <c r="BE87" s="85">
        <f>(VLOOKUP(BD87,'Tableau coefficient '!$A$3:$B$1004,2,FALSE))*2</f>
        <v>0</v>
      </c>
      <c r="BF87" s="81">
        <v>0</v>
      </c>
      <c r="BG87" s="79">
        <v>0</v>
      </c>
      <c r="BH87" s="79" t="str">
        <f t="shared" si="52"/>
        <v>00</v>
      </c>
      <c r="BI87" s="82">
        <f>VLOOKUP(BH87,'Tableau coefficient '!$A$3:$B$1004,2,FALSE)</f>
        <v>0</v>
      </c>
      <c r="BJ87" s="81">
        <v>0</v>
      </c>
      <c r="BK87" s="79">
        <v>0</v>
      </c>
      <c r="BL87" s="79" t="str">
        <f t="shared" si="67"/>
        <v>00</v>
      </c>
      <c r="BM87" s="82">
        <f>VLOOKUP(BL87,'Tableau coefficient '!$A$3:$B$1004,2,FALSE)</f>
        <v>0</v>
      </c>
      <c r="BN87" s="86">
        <f t="shared" si="71"/>
        <v>0</v>
      </c>
      <c r="BO87" s="79">
        <f t="shared" si="69"/>
        <v>303</v>
      </c>
    </row>
    <row r="88" spans="1:67" ht="14" customHeight="1">
      <c r="A88" s="89" t="s">
        <v>1137</v>
      </c>
      <c r="B88" s="80" t="s">
        <v>1138</v>
      </c>
      <c r="C88" s="99" t="s">
        <v>5</v>
      </c>
      <c r="D88" s="99" t="s">
        <v>1634</v>
      </c>
      <c r="E88" s="80" t="s">
        <v>11</v>
      </c>
      <c r="F88" s="81" t="s">
        <v>1506</v>
      </c>
      <c r="G88" s="79">
        <v>25</v>
      </c>
      <c r="H88" s="79" t="str">
        <f t="shared" si="47"/>
        <v>XS25</v>
      </c>
      <c r="I88" s="82">
        <f>VLOOKUP(H88,'Tableau coefficient '!$A$3:$B$1004,2,FALSE)</f>
        <v>59</v>
      </c>
      <c r="J88" s="81" t="s">
        <v>1506</v>
      </c>
      <c r="K88" s="79">
        <v>23</v>
      </c>
      <c r="L88" s="79" t="str">
        <f t="shared" si="59"/>
        <v>XS23</v>
      </c>
      <c r="M88" s="82">
        <f>VLOOKUP(L88,'Tableau coefficient '!$A$3:$B$1004,2,FALSE)</f>
        <v>60</v>
      </c>
      <c r="N88" s="81">
        <v>0</v>
      </c>
      <c r="O88" s="79">
        <v>0</v>
      </c>
      <c r="P88" s="79" t="str">
        <f t="shared" ref="P88:P134" si="72">(N88&amp;O88)</f>
        <v>00</v>
      </c>
      <c r="Q88" s="82">
        <f>VLOOKUP(P88,'Tableau coefficient '!$A$3:$B$1004,2,FALSE)</f>
        <v>0</v>
      </c>
      <c r="R88" s="81" t="s">
        <v>1506</v>
      </c>
      <c r="S88" s="79">
        <v>27</v>
      </c>
      <c r="T88" s="79" t="str">
        <f t="shared" si="60"/>
        <v>XS27</v>
      </c>
      <c r="U88" s="82">
        <f>VLOOKUP(T88,'Tableau coefficient '!$A$3:$B$1004,2,FALSE)</f>
        <v>58</v>
      </c>
      <c r="V88" s="83" t="s">
        <v>1506</v>
      </c>
      <c r="W88" s="84">
        <v>42</v>
      </c>
      <c r="X88" s="84" t="str">
        <f t="shared" ref="X88:X134" si="73">(V88&amp;W88)</f>
        <v>XS42</v>
      </c>
      <c r="Y88" s="85">
        <f>(VLOOKUP(X88,'Tableau coefficient '!$A$3:$B$1004,2,FALSE))*2</f>
        <v>101</v>
      </c>
      <c r="Z88" s="83" t="s">
        <v>1506</v>
      </c>
      <c r="AA88" s="75">
        <v>22</v>
      </c>
      <c r="AB88" s="84" t="str">
        <f t="shared" si="63"/>
        <v>XS22</v>
      </c>
      <c r="AC88" s="85">
        <f>(VLOOKUP(AB88,'Tableau coefficient '!$A$3:$B$1004,2,FALSE))*2</f>
        <v>121</v>
      </c>
      <c r="AD88" s="81" t="s">
        <v>1506</v>
      </c>
      <c r="AE88" s="79">
        <v>23</v>
      </c>
      <c r="AF88" s="79" t="str">
        <f t="shared" si="61"/>
        <v>XS23</v>
      </c>
      <c r="AG88" s="82">
        <f>VLOOKUP(AF88,'Tableau coefficient '!$A$3:$B$1004,2,FALSE)</f>
        <v>60</v>
      </c>
      <c r="AH88" s="81">
        <v>0</v>
      </c>
      <c r="AI88" s="79">
        <v>0</v>
      </c>
      <c r="AJ88" s="79" t="str">
        <f t="shared" si="64"/>
        <v>00</v>
      </c>
      <c r="AK88" s="82">
        <f>VLOOKUP(AJ88,'Tableau coefficient '!$A$3:$B$1004,2,FALSE)</f>
        <v>0</v>
      </c>
      <c r="AL88" s="81">
        <v>0</v>
      </c>
      <c r="AM88" s="79">
        <v>0</v>
      </c>
      <c r="AN88" s="79" t="str">
        <f t="shared" ref="AN88:AN134" si="74">(AL88&amp;AM88)</f>
        <v>00</v>
      </c>
      <c r="AO88" s="82">
        <f>VLOOKUP(AN88,'Tableau coefficient '!$A$3:$B$1004,2,FALSE)</f>
        <v>0</v>
      </c>
      <c r="AP88" s="81" t="s">
        <v>1506</v>
      </c>
      <c r="AQ88" s="79">
        <v>17</v>
      </c>
      <c r="AR88" s="79" t="str">
        <f t="shared" si="62"/>
        <v>XS17</v>
      </c>
      <c r="AS88" s="82">
        <f>VLOOKUP(AR88,'Tableau coefficient '!$A$3:$B$1004,2,FALSE)</f>
        <v>63</v>
      </c>
      <c r="AT88" s="81">
        <v>0</v>
      </c>
      <c r="AU88" s="79">
        <v>0</v>
      </c>
      <c r="AV88" s="79" t="str">
        <f t="shared" si="65"/>
        <v>00</v>
      </c>
      <c r="AW88" s="82">
        <f>VLOOKUP(AV88,'Tableau coefficient '!$A$3:$B$1004,2,FALSE)</f>
        <v>0</v>
      </c>
      <c r="AX88" s="81" t="s">
        <v>1506</v>
      </c>
      <c r="AY88" s="79">
        <v>35</v>
      </c>
      <c r="AZ88" s="79" t="str">
        <f t="shared" ref="AZ88:AZ134" si="75">(AX88&amp;AY88)</f>
        <v>XS35</v>
      </c>
      <c r="BA88" s="82">
        <f>VLOOKUP(AZ88,'Tableau coefficient '!$A$3:$B$1004,2,FALSE)</f>
        <v>54</v>
      </c>
      <c r="BB88" s="83" t="s">
        <v>1506</v>
      </c>
      <c r="BC88" s="84">
        <v>35</v>
      </c>
      <c r="BD88" s="84" t="str">
        <f t="shared" si="66"/>
        <v>XS35</v>
      </c>
      <c r="BE88" s="85">
        <f>(VLOOKUP(BD88,'Tableau coefficient '!$A$3:$B$1004,2,FALSE))*2</f>
        <v>108</v>
      </c>
      <c r="BF88" s="81">
        <v>0</v>
      </c>
      <c r="BG88" s="79">
        <v>0</v>
      </c>
      <c r="BH88" s="79" t="str">
        <f t="shared" ref="BH88:BH134" si="76">(BF88&amp;BG88)</f>
        <v>00</v>
      </c>
      <c r="BI88" s="82">
        <f>VLOOKUP(BH88,'Tableau coefficient '!$A$3:$B$1004,2,FALSE)</f>
        <v>0</v>
      </c>
      <c r="BJ88" s="81">
        <v>0</v>
      </c>
      <c r="BK88" s="79">
        <v>0</v>
      </c>
      <c r="BL88" s="79" t="str">
        <f t="shared" si="67"/>
        <v>00</v>
      </c>
      <c r="BM88" s="82">
        <f>VLOOKUP(BL88,'Tableau coefficient '!$A$3:$B$1004,2,FALSE)</f>
        <v>0</v>
      </c>
      <c r="BN88" s="86">
        <f t="shared" si="71"/>
        <v>684</v>
      </c>
      <c r="BO88" s="79">
        <f t="shared" si="69"/>
        <v>78</v>
      </c>
    </row>
    <row r="89" spans="1:67" ht="14" customHeight="1">
      <c r="A89" s="89" t="s">
        <v>1069</v>
      </c>
      <c r="B89" s="80" t="s">
        <v>1139</v>
      </c>
      <c r="C89" s="99" t="s">
        <v>5</v>
      </c>
      <c r="D89" s="99" t="s">
        <v>1635</v>
      </c>
      <c r="E89" s="80" t="s">
        <v>1067</v>
      </c>
      <c r="F89" s="81" t="s">
        <v>1506</v>
      </c>
      <c r="G89" s="79">
        <v>43</v>
      </c>
      <c r="H89" s="79" t="str">
        <f t="shared" si="47"/>
        <v>XS43</v>
      </c>
      <c r="I89" s="82">
        <f>VLOOKUP(H89,'Tableau coefficient '!$A$3:$B$1004,2,FALSE)</f>
        <v>50</v>
      </c>
      <c r="J89" s="81">
        <v>0</v>
      </c>
      <c r="K89" s="79">
        <v>0</v>
      </c>
      <c r="L89" s="79" t="str">
        <f t="shared" si="59"/>
        <v>00</v>
      </c>
      <c r="M89" s="82">
        <f>VLOOKUP(L89,'Tableau coefficient '!$A$3:$B$1004,2,FALSE)</f>
        <v>0</v>
      </c>
      <c r="N89" s="81" t="s">
        <v>1506</v>
      </c>
      <c r="O89" s="79">
        <v>40</v>
      </c>
      <c r="P89" s="79" t="str">
        <f t="shared" si="72"/>
        <v>XS40</v>
      </c>
      <c r="Q89" s="82">
        <f>VLOOKUP(P89,'Tableau coefficient '!$A$3:$B$1004,2,FALSE)</f>
        <v>51.5</v>
      </c>
      <c r="R89" s="81">
        <v>0</v>
      </c>
      <c r="S89" s="79">
        <v>0</v>
      </c>
      <c r="T89" s="79" t="str">
        <f t="shared" si="60"/>
        <v>00</v>
      </c>
      <c r="U89" s="82">
        <f>VLOOKUP(T89,'Tableau coefficient '!$A$3:$B$1004,2,FALSE)</f>
        <v>0</v>
      </c>
      <c r="V89" s="83" t="s">
        <v>1506</v>
      </c>
      <c r="W89" s="84">
        <v>60</v>
      </c>
      <c r="X89" s="84" t="str">
        <f t="shared" si="73"/>
        <v>XS60</v>
      </c>
      <c r="Y89" s="85">
        <f>(VLOOKUP(X89,'Tableau coefficient '!$A$3:$B$1004,2,FALSE))*2</f>
        <v>83</v>
      </c>
      <c r="Z89" s="83" t="s">
        <v>1506</v>
      </c>
      <c r="AA89" s="75">
        <v>52</v>
      </c>
      <c r="AB89" s="84" t="str">
        <f t="shared" si="63"/>
        <v>XS52</v>
      </c>
      <c r="AC89" s="85">
        <f>(VLOOKUP(AB89,'Tableau coefficient '!$A$3:$B$1004,2,FALSE))*2</f>
        <v>91</v>
      </c>
      <c r="AD89" s="81" t="s">
        <v>1506</v>
      </c>
      <c r="AE89" s="79">
        <v>55</v>
      </c>
      <c r="AF89" s="79" t="str">
        <f t="shared" si="61"/>
        <v>XS55</v>
      </c>
      <c r="AG89" s="82">
        <f>VLOOKUP(AF89,'Tableau coefficient '!$A$3:$B$1004,2,FALSE)</f>
        <v>44</v>
      </c>
      <c r="AH89" s="81">
        <v>0</v>
      </c>
      <c r="AI89" s="79">
        <v>0</v>
      </c>
      <c r="AJ89" s="79" t="str">
        <f t="shared" si="64"/>
        <v>00</v>
      </c>
      <c r="AK89" s="82">
        <f>VLOOKUP(AJ89,'Tableau coefficient '!$A$3:$B$1004,2,FALSE)</f>
        <v>0</v>
      </c>
      <c r="AL89" s="81" t="s">
        <v>1506</v>
      </c>
      <c r="AM89" s="79">
        <v>96</v>
      </c>
      <c r="AN89" s="79" t="str">
        <f t="shared" si="74"/>
        <v>XS96</v>
      </c>
      <c r="AO89" s="82">
        <f>VLOOKUP(AN89,'Tableau coefficient '!$A$3:$B$1004,2,FALSE)</f>
        <v>23.5</v>
      </c>
      <c r="AP89" s="81">
        <v>0</v>
      </c>
      <c r="AQ89" s="79">
        <v>0</v>
      </c>
      <c r="AR89" s="79" t="str">
        <f t="shared" si="62"/>
        <v>00</v>
      </c>
      <c r="AS89" s="82">
        <f>VLOOKUP(AR89,'Tableau coefficient '!$A$3:$B$1004,2,FALSE)</f>
        <v>0</v>
      </c>
      <c r="AT89" s="81">
        <v>0</v>
      </c>
      <c r="AU89" s="79">
        <v>0</v>
      </c>
      <c r="AV89" s="79" t="str">
        <f t="shared" si="65"/>
        <v>00</v>
      </c>
      <c r="AW89" s="82">
        <f>VLOOKUP(AV89,'Tableau coefficient '!$A$3:$B$1004,2,FALSE)</f>
        <v>0</v>
      </c>
      <c r="AX89" s="81">
        <v>0</v>
      </c>
      <c r="AY89" s="79">
        <v>0</v>
      </c>
      <c r="AZ89" s="79" t="str">
        <f t="shared" si="75"/>
        <v>00</v>
      </c>
      <c r="BA89" s="82">
        <f>VLOOKUP(AZ89,'Tableau coefficient '!$A$3:$B$1004,2,FALSE)</f>
        <v>0</v>
      </c>
      <c r="BB89" s="83">
        <v>0</v>
      </c>
      <c r="BC89" s="84">
        <v>0</v>
      </c>
      <c r="BD89" s="84" t="str">
        <f t="shared" si="66"/>
        <v>00</v>
      </c>
      <c r="BE89" s="85">
        <f>(VLOOKUP(BD89,'Tableau coefficient '!$A$3:$B$1004,2,FALSE))*2</f>
        <v>0</v>
      </c>
      <c r="BF89" s="81">
        <v>0</v>
      </c>
      <c r="BG89" s="79">
        <v>0</v>
      </c>
      <c r="BH89" s="79" t="str">
        <f t="shared" si="76"/>
        <v>00</v>
      </c>
      <c r="BI89" s="82">
        <f>VLOOKUP(BH89,'Tableau coefficient '!$A$3:$B$1004,2,FALSE)</f>
        <v>0</v>
      </c>
      <c r="BJ89" s="81">
        <v>0</v>
      </c>
      <c r="BK89" s="79">
        <v>0</v>
      </c>
      <c r="BL89" s="79" t="str">
        <f t="shared" si="67"/>
        <v>00</v>
      </c>
      <c r="BM89" s="82">
        <f>VLOOKUP(BL89,'Tableau coefficient '!$A$3:$B$1004,2,FALSE)</f>
        <v>0</v>
      </c>
      <c r="BN89" s="86">
        <f t="shared" si="71"/>
        <v>343</v>
      </c>
      <c r="BO89" s="79">
        <f t="shared" si="69"/>
        <v>168</v>
      </c>
    </row>
    <row r="90" spans="1:67" ht="14" customHeight="1">
      <c r="A90" s="89" t="s">
        <v>1097</v>
      </c>
      <c r="B90" s="80" t="s">
        <v>1140</v>
      </c>
      <c r="C90" s="99" t="s">
        <v>5</v>
      </c>
      <c r="D90" s="99" t="s">
        <v>1635</v>
      </c>
      <c r="E90" s="80" t="s">
        <v>1066</v>
      </c>
      <c r="F90" s="81" t="s">
        <v>1505</v>
      </c>
      <c r="G90" s="103">
        <v>103</v>
      </c>
      <c r="H90" s="79" t="str">
        <f t="shared" si="47"/>
        <v>J103</v>
      </c>
      <c r="I90" s="82">
        <f>VLOOKUP(H90,'Tableau coefficient '!$A$3:$B$1004,2,FALSE)</f>
        <v>20</v>
      </c>
      <c r="J90" s="81" t="s">
        <v>1506</v>
      </c>
      <c r="K90" s="79">
        <v>20</v>
      </c>
      <c r="L90" s="79" t="str">
        <f t="shared" si="59"/>
        <v>XS20</v>
      </c>
      <c r="M90" s="82">
        <f>VLOOKUP(L90,'Tableau coefficient '!$A$3:$B$1004,2,FALSE)</f>
        <v>61.5</v>
      </c>
      <c r="N90" s="81" t="s">
        <v>1506</v>
      </c>
      <c r="O90" s="79">
        <v>26</v>
      </c>
      <c r="P90" s="79" t="str">
        <f t="shared" si="72"/>
        <v>XS26</v>
      </c>
      <c r="Q90" s="82">
        <f>VLOOKUP(P90,'Tableau coefficient '!$A$3:$B$1004,2,FALSE)</f>
        <v>58.5</v>
      </c>
      <c r="R90" s="81" t="s">
        <v>1506</v>
      </c>
      <c r="S90" s="79">
        <v>40</v>
      </c>
      <c r="T90" s="79" t="str">
        <f t="shared" si="60"/>
        <v>XS40</v>
      </c>
      <c r="U90" s="82">
        <f>VLOOKUP(T90,'Tableau coefficient '!$A$3:$B$1004,2,FALSE)</f>
        <v>51.5</v>
      </c>
      <c r="V90" s="83" t="s">
        <v>1506</v>
      </c>
      <c r="W90" s="84">
        <v>36</v>
      </c>
      <c r="X90" s="84" t="str">
        <f t="shared" si="73"/>
        <v>XS36</v>
      </c>
      <c r="Y90" s="85">
        <f>(VLOOKUP(X90,'Tableau coefficient '!$A$3:$B$1004,2,FALSE))*2</f>
        <v>107</v>
      </c>
      <c r="Z90" s="83" t="s">
        <v>1506</v>
      </c>
      <c r="AA90" s="75">
        <v>16</v>
      </c>
      <c r="AB90" s="84" t="str">
        <f t="shared" si="63"/>
        <v>XS16</v>
      </c>
      <c r="AC90" s="85">
        <f>(VLOOKUP(AB90,'Tableau coefficient '!$A$3:$B$1004,2,FALSE))*2</f>
        <v>127</v>
      </c>
      <c r="AD90" s="81" t="s">
        <v>1506</v>
      </c>
      <c r="AE90" s="79">
        <v>29</v>
      </c>
      <c r="AF90" s="79" t="str">
        <f t="shared" si="61"/>
        <v>XS29</v>
      </c>
      <c r="AG90" s="82">
        <f>VLOOKUP(AF90,'Tableau coefficient '!$A$3:$B$1004,2,FALSE)</f>
        <v>57</v>
      </c>
      <c r="AH90" s="81">
        <v>0</v>
      </c>
      <c r="AI90" s="79">
        <v>0</v>
      </c>
      <c r="AJ90" s="79" t="str">
        <f t="shared" si="64"/>
        <v>00</v>
      </c>
      <c r="AK90" s="82">
        <f>VLOOKUP(AJ90,'Tableau coefficient '!$A$3:$B$1004,2,FALSE)</f>
        <v>0</v>
      </c>
      <c r="AL90" s="81">
        <v>0</v>
      </c>
      <c r="AM90" s="79">
        <v>0</v>
      </c>
      <c r="AN90" s="79" t="str">
        <f t="shared" si="74"/>
        <v>00</v>
      </c>
      <c r="AO90" s="82">
        <f>VLOOKUP(AN90,'Tableau coefficient '!$A$3:$B$1004,2,FALSE)</f>
        <v>0</v>
      </c>
      <c r="AP90" s="81" t="s">
        <v>1506</v>
      </c>
      <c r="AQ90" s="79">
        <v>31</v>
      </c>
      <c r="AR90" s="79" t="str">
        <f t="shared" si="62"/>
        <v>XS31</v>
      </c>
      <c r="AS90" s="82">
        <f>VLOOKUP(AR90,'Tableau coefficient '!$A$3:$B$1004,2,FALSE)</f>
        <v>56</v>
      </c>
      <c r="AT90" s="81">
        <v>0</v>
      </c>
      <c r="AU90" s="79">
        <v>0</v>
      </c>
      <c r="AV90" s="79" t="str">
        <f t="shared" si="65"/>
        <v>00</v>
      </c>
      <c r="AW90" s="82">
        <f>VLOOKUP(AV90,'Tableau coefficient '!$A$3:$B$1004,2,FALSE)</f>
        <v>0</v>
      </c>
      <c r="AX90" s="81" t="s">
        <v>1506</v>
      </c>
      <c r="AY90" s="79">
        <v>20</v>
      </c>
      <c r="AZ90" s="79" t="str">
        <f t="shared" si="75"/>
        <v>XS20</v>
      </c>
      <c r="BA90" s="82">
        <f>VLOOKUP(AZ90,'Tableau coefficient '!$A$3:$B$1004,2,FALSE)</f>
        <v>61.5</v>
      </c>
      <c r="BB90" s="83">
        <v>0</v>
      </c>
      <c r="BC90" s="84">
        <v>0</v>
      </c>
      <c r="BD90" s="84" t="str">
        <f t="shared" si="66"/>
        <v>00</v>
      </c>
      <c r="BE90" s="85">
        <f>(VLOOKUP(BD90,'Tableau coefficient '!$A$3:$B$1004,2,FALSE))*2</f>
        <v>0</v>
      </c>
      <c r="BF90" s="81">
        <v>0</v>
      </c>
      <c r="BG90" s="79">
        <v>0</v>
      </c>
      <c r="BH90" s="79" t="str">
        <f t="shared" si="76"/>
        <v>00</v>
      </c>
      <c r="BI90" s="82">
        <f>VLOOKUP(BH90,'Tableau coefficient '!$A$3:$B$1004,2,FALSE)</f>
        <v>0</v>
      </c>
      <c r="BJ90" s="81">
        <v>0</v>
      </c>
      <c r="BK90" s="79">
        <v>0</v>
      </c>
      <c r="BL90" s="79" t="str">
        <f t="shared" si="67"/>
        <v>00</v>
      </c>
      <c r="BM90" s="82">
        <f>VLOOKUP(BL90,'Tableau coefficient '!$A$3:$B$1004,2,FALSE)</f>
        <v>0</v>
      </c>
      <c r="BN90" s="86">
        <f t="shared" si="71"/>
        <v>600</v>
      </c>
      <c r="BO90" s="79">
        <f t="shared" si="69"/>
        <v>101</v>
      </c>
    </row>
    <row r="91" spans="1:67" ht="14" customHeight="1">
      <c r="A91" s="89" t="s">
        <v>1141</v>
      </c>
      <c r="B91" s="80" t="s">
        <v>1142</v>
      </c>
      <c r="C91" s="99" t="s">
        <v>5</v>
      </c>
      <c r="D91" s="99" t="s">
        <v>1635</v>
      </c>
      <c r="E91" s="80" t="s">
        <v>11</v>
      </c>
      <c r="F91" s="81">
        <v>0</v>
      </c>
      <c r="G91" s="79">
        <v>0</v>
      </c>
      <c r="H91" s="79" t="str">
        <f t="shared" si="47"/>
        <v>00</v>
      </c>
      <c r="I91" s="82">
        <f>VLOOKUP(H91,'Tableau coefficient '!$A$3:$B$1004,2,FALSE)</f>
        <v>0</v>
      </c>
      <c r="J91" s="81">
        <v>0</v>
      </c>
      <c r="K91" s="79">
        <v>0</v>
      </c>
      <c r="L91" s="79" t="str">
        <f t="shared" si="59"/>
        <v>00</v>
      </c>
      <c r="M91" s="82">
        <f>VLOOKUP(L91,'Tableau coefficient '!$A$3:$B$1004,2,FALSE)</f>
        <v>0</v>
      </c>
      <c r="N91" s="81" t="s">
        <v>1506</v>
      </c>
      <c r="O91" s="79">
        <v>31</v>
      </c>
      <c r="P91" s="79" t="str">
        <f t="shared" si="72"/>
        <v>XS31</v>
      </c>
      <c r="Q91" s="82">
        <f>VLOOKUP(P91,'Tableau coefficient '!$A$3:$B$1004,2,FALSE)</f>
        <v>56</v>
      </c>
      <c r="R91" s="81" t="s">
        <v>1506</v>
      </c>
      <c r="S91" s="79">
        <v>50</v>
      </c>
      <c r="T91" s="79" t="str">
        <f t="shared" si="60"/>
        <v>XS50</v>
      </c>
      <c r="U91" s="82">
        <f>VLOOKUP(T91,'Tableau coefficient '!$A$3:$B$1004,2,FALSE)</f>
        <v>46.5</v>
      </c>
      <c r="V91" s="83" t="s">
        <v>1506</v>
      </c>
      <c r="W91" s="84">
        <v>46</v>
      </c>
      <c r="X91" s="84" t="str">
        <f t="shared" si="73"/>
        <v>XS46</v>
      </c>
      <c r="Y91" s="85">
        <f>(VLOOKUP(X91,'Tableau coefficient '!$A$3:$B$1004,2,FALSE))*2</f>
        <v>97</v>
      </c>
      <c r="Z91" s="83">
        <v>0</v>
      </c>
      <c r="AA91" s="75">
        <v>0</v>
      </c>
      <c r="AB91" s="84" t="str">
        <f t="shared" si="63"/>
        <v>00</v>
      </c>
      <c r="AC91" s="85">
        <f>(VLOOKUP(AB91,'Tableau coefficient '!$A$3:$B$1004,2,FALSE))*2</f>
        <v>0</v>
      </c>
      <c r="AD91" s="81">
        <v>0</v>
      </c>
      <c r="AE91" s="79">
        <v>0</v>
      </c>
      <c r="AF91" s="79" t="str">
        <f t="shared" si="61"/>
        <v>00</v>
      </c>
      <c r="AG91" s="82">
        <f>VLOOKUP(AF91,'Tableau coefficient '!$A$3:$B$1004,2,FALSE)</f>
        <v>0</v>
      </c>
      <c r="AH91" s="81">
        <v>0</v>
      </c>
      <c r="AI91" s="79">
        <v>0</v>
      </c>
      <c r="AJ91" s="79" t="str">
        <f t="shared" si="64"/>
        <v>00</v>
      </c>
      <c r="AK91" s="82">
        <f>VLOOKUP(AJ91,'Tableau coefficient '!$A$3:$B$1004,2,FALSE)</f>
        <v>0</v>
      </c>
      <c r="AL91" s="81">
        <v>0</v>
      </c>
      <c r="AM91" s="79">
        <v>0</v>
      </c>
      <c r="AN91" s="79" t="str">
        <f t="shared" si="74"/>
        <v>00</v>
      </c>
      <c r="AO91" s="82">
        <f>VLOOKUP(AN91,'Tableau coefficient '!$A$3:$B$1004,2,FALSE)</f>
        <v>0</v>
      </c>
      <c r="AP91" s="81">
        <v>0</v>
      </c>
      <c r="AQ91" s="79">
        <v>0</v>
      </c>
      <c r="AR91" s="79" t="str">
        <f t="shared" si="62"/>
        <v>00</v>
      </c>
      <c r="AS91" s="82">
        <f>VLOOKUP(AR91,'Tableau coefficient '!$A$3:$B$1004,2,FALSE)</f>
        <v>0</v>
      </c>
      <c r="AT91" s="81">
        <v>0</v>
      </c>
      <c r="AU91" s="79">
        <v>0</v>
      </c>
      <c r="AV91" s="79" t="str">
        <f t="shared" si="65"/>
        <v>00</v>
      </c>
      <c r="AW91" s="82">
        <f>VLOOKUP(AV91,'Tableau coefficient '!$A$3:$B$1004,2,FALSE)</f>
        <v>0</v>
      </c>
      <c r="AX91" s="81">
        <v>0</v>
      </c>
      <c r="AY91" s="79">
        <v>0</v>
      </c>
      <c r="AZ91" s="79" t="str">
        <f t="shared" si="75"/>
        <v>00</v>
      </c>
      <c r="BA91" s="82">
        <f>VLOOKUP(AZ91,'Tableau coefficient '!$A$3:$B$1004,2,FALSE)</f>
        <v>0</v>
      </c>
      <c r="BB91" s="83">
        <v>0</v>
      </c>
      <c r="BC91" s="84">
        <v>0</v>
      </c>
      <c r="BD91" s="84" t="str">
        <f t="shared" si="66"/>
        <v>00</v>
      </c>
      <c r="BE91" s="85">
        <f>(VLOOKUP(BD91,'Tableau coefficient '!$A$3:$B$1004,2,FALSE))*2</f>
        <v>0</v>
      </c>
      <c r="BF91" s="81">
        <v>0</v>
      </c>
      <c r="BG91" s="79">
        <v>0</v>
      </c>
      <c r="BH91" s="79" t="str">
        <f t="shared" si="76"/>
        <v>00</v>
      </c>
      <c r="BI91" s="82">
        <f>VLOOKUP(BH91,'Tableau coefficient '!$A$3:$B$1004,2,FALSE)</f>
        <v>0</v>
      </c>
      <c r="BJ91" s="81">
        <v>0</v>
      </c>
      <c r="BK91" s="79">
        <v>0</v>
      </c>
      <c r="BL91" s="79" t="str">
        <f t="shared" si="67"/>
        <v>00</v>
      </c>
      <c r="BM91" s="82">
        <f>VLOOKUP(BL91,'Tableau coefficient '!$A$3:$B$1004,2,FALSE)</f>
        <v>0</v>
      </c>
      <c r="BN91" s="86">
        <f t="shared" si="71"/>
        <v>199.5</v>
      </c>
      <c r="BO91" s="79">
        <f t="shared" si="69"/>
        <v>226</v>
      </c>
    </row>
    <row r="92" spans="1:67" ht="14" customHeight="1">
      <c r="A92" s="89" t="s">
        <v>1143</v>
      </c>
      <c r="B92" s="80" t="s">
        <v>1144</v>
      </c>
      <c r="C92" s="99" t="s">
        <v>5</v>
      </c>
      <c r="D92" s="99" t="s">
        <v>1635</v>
      </c>
      <c r="E92" s="80" t="s">
        <v>11</v>
      </c>
      <c r="F92" s="81" t="s">
        <v>1506</v>
      </c>
      <c r="G92" s="79">
        <v>14</v>
      </c>
      <c r="H92" s="79" t="str">
        <f t="shared" si="47"/>
        <v>XS14</v>
      </c>
      <c r="I92" s="82">
        <f>VLOOKUP(H92,'Tableau coefficient '!$A$3:$B$1004,2,FALSE)</f>
        <v>64.5</v>
      </c>
      <c r="J92" s="81" t="s">
        <v>1506</v>
      </c>
      <c r="K92" s="79">
        <v>8</v>
      </c>
      <c r="L92" s="79" t="str">
        <f t="shared" si="59"/>
        <v>XS8</v>
      </c>
      <c r="M92" s="82">
        <f>VLOOKUP(L92,'Tableau coefficient '!$A$3:$B$1004,2,FALSE)</f>
        <v>80</v>
      </c>
      <c r="N92" s="81" t="s">
        <v>1506</v>
      </c>
      <c r="O92" s="79">
        <v>15</v>
      </c>
      <c r="P92" s="79" t="str">
        <f t="shared" si="72"/>
        <v>XS15</v>
      </c>
      <c r="Q92" s="82">
        <f>VLOOKUP(P92,'Tableau coefficient '!$A$3:$B$1004,2,FALSE)</f>
        <v>64</v>
      </c>
      <c r="R92" s="81" t="s">
        <v>1506</v>
      </c>
      <c r="S92" s="79">
        <v>18</v>
      </c>
      <c r="T92" s="79" t="str">
        <f t="shared" si="60"/>
        <v>XS18</v>
      </c>
      <c r="U92" s="82">
        <f>VLOOKUP(T92,'Tableau coefficient '!$A$3:$B$1004,2,FALSE)</f>
        <v>62.5</v>
      </c>
      <c r="V92" s="83" t="s">
        <v>1506</v>
      </c>
      <c r="W92" s="84">
        <v>24</v>
      </c>
      <c r="X92" s="84" t="str">
        <f t="shared" si="73"/>
        <v>XS24</v>
      </c>
      <c r="Y92" s="85">
        <f>(VLOOKUP(X92,'Tableau coefficient '!$A$3:$B$1004,2,FALSE))*2</f>
        <v>119</v>
      </c>
      <c r="Z92" s="83">
        <v>0</v>
      </c>
      <c r="AA92" s="75">
        <v>0</v>
      </c>
      <c r="AB92" s="84" t="str">
        <f t="shared" si="63"/>
        <v>00</v>
      </c>
      <c r="AC92" s="85">
        <f>(VLOOKUP(AB92,'Tableau coefficient '!$A$3:$B$1004,2,FALSE))*2</f>
        <v>0</v>
      </c>
      <c r="AD92" s="81" t="s">
        <v>1506</v>
      </c>
      <c r="AE92" s="79">
        <v>11</v>
      </c>
      <c r="AF92" s="79" t="str">
        <f t="shared" si="61"/>
        <v>XS11</v>
      </c>
      <c r="AG92" s="82">
        <f>VLOOKUP(AF92,'Tableau coefficient '!$A$3:$B$1004,2,FALSE)</f>
        <v>70</v>
      </c>
      <c r="AH92" s="81">
        <v>0</v>
      </c>
      <c r="AI92" s="79">
        <v>0</v>
      </c>
      <c r="AJ92" s="79" t="str">
        <f t="shared" si="64"/>
        <v>00</v>
      </c>
      <c r="AK92" s="82">
        <f>VLOOKUP(AJ92,'Tableau coefficient '!$A$3:$B$1004,2,FALSE)</f>
        <v>0</v>
      </c>
      <c r="AL92" s="81">
        <v>0</v>
      </c>
      <c r="AM92" s="79">
        <v>0</v>
      </c>
      <c r="AN92" s="79" t="str">
        <f t="shared" si="74"/>
        <v>00</v>
      </c>
      <c r="AO92" s="82">
        <f>VLOOKUP(AN92,'Tableau coefficient '!$A$3:$B$1004,2,FALSE)</f>
        <v>0</v>
      </c>
      <c r="AP92" s="81">
        <v>0</v>
      </c>
      <c r="AQ92" s="79">
        <v>0</v>
      </c>
      <c r="AR92" s="79" t="str">
        <f t="shared" si="62"/>
        <v>00</v>
      </c>
      <c r="AS92" s="82">
        <f>VLOOKUP(AR92,'Tableau coefficient '!$A$3:$B$1004,2,FALSE)</f>
        <v>0</v>
      </c>
      <c r="AT92" s="81">
        <v>0</v>
      </c>
      <c r="AU92" s="79">
        <v>0</v>
      </c>
      <c r="AV92" s="79" t="str">
        <f t="shared" si="65"/>
        <v>00</v>
      </c>
      <c r="AW92" s="82">
        <f>VLOOKUP(AV92,'Tableau coefficient '!$A$3:$B$1004,2,FALSE)</f>
        <v>0</v>
      </c>
      <c r="AX92" s="81" t="s">
        <v>1506</v>
      </c>
      <c r="AY92" s="79">
        <v>21</v>
      </c>
      <c r="AZ92" s="79" t="str">
        <f t="shared" si="75"/>
        <v>XS21</v>
      </c>
      <c r="BA92" s="82">
        <f>VLOOKUP(AZ92,'Tableau coefficient '!$A$3:$B$1004,2,FALSE)</f>
        <v>61</v>
      </c>
      <c r="BB92" s="83" t="s">
        <v>1506</v>
      </c>
      <c r="BC92" s="84">
        <v>9</v>
      </c>
      <c r="BD92" s="84" t="str">
        <f t="shared" si="66"/>
        <v>XS9</v>
      </c>
      <c r="BE92" s="85">
        <f>(VLOOKUP(BD92,'Tableau coefficient '!$A$3:$B$1004,2,FALSE))*2</f>
        <v>150</v>
      </c>
      <c r="BF92" s="81">
        <v>0</v>
      </c>
      <c r="BG92" s="79">
        <v>0</v>
      </c>
      <c r="BH92" s="79" t="str">
        <f t="shared" si="76"/>
        <v>00</v>
      </c>
      <c r="BI92" s="82">
        <f>VLOOKUP(BH92,'Tableau coefficient '!$A$3:$B$1004,2,FALSE)</f>
        <v>0</v>
      </c>
      <c r="BJ92" s="81">
        <v>0</v>
      </c>
      <c r="BK92" s="79">
        <v>0</v>
      </c>
      <c r="BL92" s="79" t="str">
        <f t="shared" si="67"/>
        <v>00</v>
      </c>
      <c r="BM92" s="82">
        <f>VLOOKUP(BL92,'Tableau coefficient '!$A$3:$B$1004,2,FALSE)</f>
        <v>0</v>
      </c>
      <c r="BN92" s="86">
        <f t="shared" si="71"/>
        <v>671</v>
      </c>
      <c r="BO92" s="79">
        <f t="shared" si="69"/>
        <v>81</v>
      </c>
    </row>
    <row r="93" spans="1:67" ht="14" customHeight="1">
      <c r="A93" s="76" t="s">
        <v>1145</v>
      </c>
      <c r="B93" s="77" t="s">
        <v>1146</v>
      </c>
      <c r="C93" s="99" t="s">
        <v>5</v>
      </c>
      <c r="D93" s="99" t="s">
        <v>1634</v>
      </c>
      <c r="E93" s="80" t="s">
        <v>11</v>
      </c>
      <c r="F93" s="81">
        <v>0</v>
      </c>
      <c r="G93" s="79">
        <v>0</v>
      </c>
      <c r="H93" s="79" t="str">
        <f t="shared" si="47"/>
        <v>00</v>
      </c>
      <c r="I93" s="82">
        <f>VLOOKUP(H93,'Tableau coefficient '!$A$3:$B$1004,2,FALSE)</f>
        <v>0</v>
      </c>
      <c r="J93" s="81" t="s">
        <v>1506</v>
      </c>
      <c r="K93" s="79">
        <v>2</v>
      </c>
      <c r="L93" s="79" t="str">
        <f t="shared" si="59"/>
        <v>XS2</v>
      </c>
      <c r="M93" s="82">
        <f>VLOOKUP(L93,'Tableau coefficient '!$A$3:$B$1004,2,FALSE)</f>
        <v>125</v>
      </c>
      <c r="N93" s="81" t="s">
        <v>1506</v>
      </c>
      <c r="O93" s="79">
        <v>4</v>
      </c>
      <c r="P93" s="79" t="str">
        <f t="shared" si="72"/>
        <v>XS4</v>
      </c>
      <c r="Q93" s="82">
        <f>VLOOKUP(P93,'Tableau coefficient '!$A$3:$B$1004,2,FALSE)</f>
        <v>100</v>
      </c>
      <c r="R93" s="81" t="s">
        <v>1506</v>
      </c>
      <c r="S93" s="79">
        <v>3</v>
      </c>
      <c r="T93" s="79" t="str">
        <f t="shared" si="60"/>
        <v>XS3</v>
      </c>
      <c r="U93" s="82">
        <f>VLOOKUP(T93,'Tableau coefficient '!$A$3:$B$1004,2,FALSE)</f>
        <v>110</v>
      </c>
      <c r="V93" s="83" t="s">
        <v>1506</v>
      </c>
      <c r="W93" s="84">
        <v>4</v>
      </c>
      <c r="X93" s="84" t="str">
        <f t="shared" si="73"/>
        <v>XS4</v>
      </c>
      <c r="Y93" s="85">
        <f>(VLOOKUP(X93,'Tableau coefficient '!$A$3:$B$1004,2,FALSE))*2</f>
        <v>200</v>
      </c>
      <c r="Z93" s="83" t="s">
        <v>1506</v>
      </c>
      <c r="AA93" s="75">
        <v>2</v>
      </c>
      <c r="AB93" s="84" t="str">
        <f t="shared" si="63"/>
        <v>XS2</v>
      </c>
      <c r="AC93" s="85">
        <f>(VLOOKUP(AB93,'Tableau coefficient '!$A$3:$B$1004,2,FALSE))*2</f>
        <v>250</v>
      </c>
      <c r="AD93" s="81" t="s">
        <v>1506</v>
      </c>
      <c r="AE93" s="79">
        <v>2</v>
      </c>
      <c r="AF93" s="79" t="str">
        <f t="shared" si="61"/>
        <v>XS2</v>
      </c>
      <c r="AG93" s="82">
        <f>VLOOKUP(AF93,'Tableau coefficient '!$A$3:$B$1004,2,FALSE)</f>
        <v>125</v>
      </c>
      <c r="AH93" s="81">
        <v>0</v>
      </c>
      <c r="AI93" s="79">
        <v>0</v>
      </c>
      <c r="AJ93" s="79" t="str">
        <f t="shared" si="64"/>
        <v>00</v>
      </c>
      <c r="AK93" s="82">
        <f>VLOOKUP(AJ93,'Tableau coefficient '!$A$3:$B$1004,2,FALSE)</f>
        <v>0</v>
      </c>
      <c r="AL93" s="81" t="s">
        <v>1506</v>
      </c>
      <c r="AM93" s="79">
        <v>3</v>
      </c>
      <c r="AN93" s="79" t="str">
        <f t="shared" si="74"/>
        <v>XS3</v>
      </c>
      <c r="AO93" s="82">
        <f>VLOOKUP(AN93,'Tableau coefficient '!$A$3:$B$1004,2,FALSE)</f>
        <v>110</v>
      </c>
      <c r="AP93" s="81" t="s">
        <v>1506</v>
      </c>
      <c r="AQ93" s="79">
        <v>3</v>
      </c>
      <c r="AR93" s="79" t="str">
        <f t="shared" si="62"/>
        <v>XS3</v>
      </c>
      <c r="AS93" s="82">
        <f>VLOOKUP(AR93,'Tableau coefficient '!$A$3:$B$1004,2,FALSE)</f>
        <v>110</v>
      </c>
      <c r="AT93" s="81">
        <v>0</v>
      </c>
      <c r="AU93" s="79">
        <v>0</v>
      </c>
      <c r="AV93" s="79" t="str">
        <f t="shared" si="65"/>
        <v>00</v>
      </c>
      <c r="AW93" s="82">
        <f>VLOOKUP(AV93,'Tableau coefficient '!$A$3:$B$1004,2,FALSE)</f>
        <v>0</v>
      </c>
      <c r="AX93" s="81" t="s">
        <v>1506</v>
      </c>
      <c r="AY93" s="79">
        <v>4</v>
      </c>
      <c r="AZ93" s="79" t="str">
        <f t="shared" si="75"/>
        <v>XS4</v>
      </c>
      <c r="BA93" s="82">
        <f>VLOOKUP(AZ93,'Tableau coefficient '!$A$3:$B$1004,2,FALSE)</f>
        <v>100</v>
      </c>
      <c r="BB93" s="83" t="s">
        <v>1506</v>
      </c>
      <c r="BC93" s="84">
        <v>3</v>
      </c>
      <c r="BD93" s="84" t="str">
        <f t="shared" si="66"/>
        <v>XS3</v>
      </c>
      <c r="BE93" s="85">
        <f>(VLOOKUP(BD93,'Tableau coefficient '!$A$3:$B$1004,2,FALSE))*2</f>
        <v>220</v>
      </c>
      <c r="BF93" s="81">
        <v>0</v>
      </c>
      <c r="BG93" s="79">
        <v>0</v>
      </c>
      <c r="BH93" s="79" t="str">
        <f t="shared" si="76"/>
        <v>00</v>
      </c>
      <c r="BI93" s="82">
        <f>VLOOKUP(BH93,'Tableau coefficient '!$A$3:$B$1004,2,FALSE)</f>
        <v>0</v>
      </c>
      <c r="BJ93" s="81">
        <v>0</v>
      </c>
      <c r="BK93" s="79">
        <v>0</v>
      </c>
      <c r="BL93" s="79" t="str">
        <f t="shared" si="67"/>
        <v>00</v>
      </c>
      <c r="BM93" s="82">
        <f>VLOOKUP(BL93,'Tableau coefficient '!$A$3:$B$1004,2,FALSE)</f>
        <v>0</v>
      </c>
      <c r="BN93" s="86">
        <f t="shared" si="71"/>
        <v>1450</v>
      </c>
      <c r="BO93" s="79">
        <f t="shared" si="69"/>
        <v>12</v>
      </c>
    </row>
    <row r="94" spans="1:67" ht="14" customHeight="1">
      <c r="A94" s="90" t="s">
        <v>1049</v>
      </c>
      <c r="B94" s="91" t="s">
        <v>1108</v>
      </c>
      <c r="C94" s="99" t="s">
        <v>5</v>
      </c>
      <c r="D94" s="99" t="s">
        <v>1635</v>
      </c>
      <c r="E94" s="80" t="s">
        <v>1067</v>
      </c>
      <c r="F94" s="81" t="s">
        <v>1506</v>
      </c>
      <c r="G94" s="79">
        <v>13</v>
      </c>
      <c r="H94" s="79" t="str">
        <f t="shared" si="47"/>
        <v>XS13</v>
      </c>
      <c r="I94" s="82">
        <f>VLOOKUP(H94,'Tableau coefficient '!$A$3:$B$1004,2,FALSE)</f>
        <v>65</v>
      </c>
      <c r="J94" s="81" t="s">
        <v>1506</v>
      </c>
      <c r="K94" s="79">
        <v>18</v>
      </c>
      <c r="L94" s="79" t="str">
        <f t="shared" si="59"/>
        <v>XS18</v>
      </c>
      <c r="M94" s="82">
        <f>VLOOKUP(L94,'Tableau coefficient '!$A$3:$B$1004,2,FALSE)</f>
        <v>62.5</v>
      </c>
      <c r="N94" s="81" t="s">
        <v>1506</v>
      </c>
      <c r="O94" s="79">
        <v>19</v>
      </c>
      <c r="P94" s="79" t="str">
        <f t="shared" si="72"/>
        <v>XS19</v>
      </c>
      <c r="Q94" s="82">
        <f>VLOOKUP(P94,'Tableau coefficient '!$A$3:$B$1004,2,FALSE)</f>
        <v>62</v>
      </c>
      <c r="R94" s="81" t="s">
        <v>1506</v>
      </c>
      <c r="S94" s="79">
        <v>15</v>
      </c>
      <c r="T94" s="79" t="str">
        <f t="shared" si="60"/>
        <v>XS15</v>
      </c>
      <c r="U94" s="82">
        <f>VLOOKUP(T94,'Tableau coefficient '!$A$3:$B$1004,2,FALSE)</f>
        <v>64</v>
      </c>
      <c r="V94" s="83" t="s">
        <v>1506</v>
      </c>
      <c r="W94" s="84">
        <v>16</v>
      </c>
      <c r="X94" s="84" t="str">
        <f t="shared" si="73"/>
        <v>XS16</v>
      </c>
      <c r="Y94" s="85">
        <f>(VLOOKUP(X94,'Tableau coefficient '!$A$3:$B$1004,2,FALSE))*2</f>
        <v>127</v>
      </c>
      <c r="Z94" s="83" t="s">
        <v>1506</v>
      </c>
      <c r="AA94" s="75">
        <v>9</v>
      </c>
      <c r="AB94" s="84" t="str">
        <f t="shared" si="63"/>
        <v>XS9</v>
      </c>
      <c r="AC94" s="85">
        <f>(VLOOKUP(AB94,'Tableau coefficient '!$A$3:$B$1004,2,FALSE))*2</f>
        <v>150</v>
      </c>
      <c r="AD94" s="81" t="s">
        <v>1506</v>
      </c>
      <c r="AE94" s="79">
        <v>13</v>
      </c>
      <c r="AF94" s="79" t="str">
        <f t="shared" si="61"/>
        <v>XS13</v>
      </c>
      <c r="AG94" s="82">
        <f>VLOOKUP(AF94,'Tableau coefficient '!$A$3:$B$1004,2,FALSE)</f>
        <v>65</v>
      </c>
      <c r="AH94" s="81">
        <v>0</v>
      </c>
      <c r="AI94" s="79">
        <v>0</v>
      </c>
      <c r="AJ94" s="79" t="str">
        <f t="shared" si="64"/>
        <v>00</v>
      </c>
      <c r="AK94" s="82">
        <f>VLOOKUP(AJ94,'Tableau coefficient '!$A$3:$B$1004,2,FALSE)</f>
        <v>0</v>
      </c>
      <c r="AL94" s="81" t="s">
        <v>1506</v>
      </c>
      <c r="AM94" s="79">
        <v>13</v>
      </c>
      <c r="AN94" s="79" t="str">
        <f t="shared" si="74"/>
        <v>XS13</v>
      </c>
      <c r="AO94" s="82">
        <f>VLOOKUP(AN94,'Tableau coefficient '!$A$3:$B$1004,2,FALSE)</f>
        <v>65</v>
      </c>
      <c r="AP94" s="81" t="s">
        <v>1506</v>
      </c>
      <c r="AQ94" s="79">
        <v>15</v>
      </c>
      <c r="AR94" s="79" t="str">
        <f t="shared" si="62"/>
        <v>XS15</v>
      </c>
      <c r="AS94" s="82">
        <f>VLOOKUP(AR94,'Tableau coefficient '!$A$3:$B$1004,2,FALSE)</f>
        <v>64</v>
      </c>
      <c r="AT94" s="81">
        <v>0</v>
      </c>
      <c r="AU94" s="79">
        <v>0</v>
      </c>
      <c r="AV94" s="79" t="str">
        <f t="shared" si="65"/>
        <v>00</v>
      </c>
      <c r="AW94" s="82">
        <f>VLOOKUP(AV94,'Tableau coefficient '!$A$3:$B$1004,2,FALSE)</f>
        <v>0</v>
      </c>
      <c r="AX94" s="81" t="s">
        <v>1506</v>
      </c>
      <c r="AY94" s="79">
        <v>6</v>
      </c>
      <c r="AZ94" s="79" t="str">
        <f t="shared" si="75"/>
        <v>XS6</v>
      </c>
      <c r="BA94" s="82">
        <f>VLOOKUP(AZ94,'Tableau coefficient '!$A$3:$B$1004,2,FALSE)</f>
        <v>90</v>
      </c>
      <c r="BB94" s="83" t="s">
        <v>1506</v>
      </c>
      <c r="BC94" s="84">
        <v>7</v>
      </c>
      <c r="BD94" s="84" t="str">
        <f t="shared" si="66"/>
        <v>XS7</v>
      </c>
      <c r="BE94" s="85">
        <f>(VLOOKUP(BD94,'Tableau coefficient '!$A$3:$B$1004,2,FALSE))*2</f>
        <v>170</v>
      </c>
      <c r="BF94" s="81">
        <v>0</v>
      </c>
      <c r="BG94" s="79">
        <v>0</v>
      </c>
      <c r="BH94" s="79" t="str">
        <f t="shared" si="76"/>
        <v>00</v>
      </c>
      <c r="BI94" s="82">
        <f>VLOOKUP(BH94,'Tableau coefficient '!$A$3:$B$1004,2,FALSE)</f>
        <v>0</v>
      </c>
      <c r="BJ94" s="81">
        <v>0</v>
      </c>
      <c r="BK94" s="79">
        <v>0</v>
      </c>
      <c r="BL94" s="79" t="str">
        <f t="shared" si="67"/>
        <v>00</v>
      </c>
      <c r="BM94" s="82">
        <f>VLOOKUP(BL94,'Tableau coefficient '!$A$3:$B$1004,2,FALSE)</f>
        <v>0</v>
      </c>
      <c r="BN94" s="86">
        <f t="shared" si="71"/>
        <v>984.5</v>
      </c>
      <c r="BO94" s="79">
        <f t="shared" si="69"/>
        <v>39</v>
      </c>
    </row>
    <row r="95" spans="1:67" ht="14" customHeight="1">
      <c r="A95" s="89" t="s">
        <v>1147</v>
      </c>
      <c r="B95" s="80" t="s">
        <v>1148</v>
      </c>
      <c r="C95" s="99" t="s">
        <v>5</v>
      </c>
      <c r="D95" s="99" t="s">
        <v>1635</v>
      </c>
      <c r="E95" s="80" t="s">
        <v>11</v>
      </c>
      <c r="F95" s="81" t="s">
        <v>1506</v>
      </c>
      <c r="G95" s="79">
        <v>10</v>
      </c>
      <c r="H95" s="79" t="str">
        <f t="shared" si="47"/>
        <v>XS10</v>
      </c>
      <c r="I95" s="82">
        <f>VLOOKUP(H95,'Tableau coefficient '!$A$3:$B$1004,2,FALSE)</f>
        <v>72.5</v>
      </c>
      <c r="J95" s="81" t="s">
        <v>1506</v>
      </c>
      <c r="K95" s="79">
        <v>6</v>
      </c>
      <c r="L95" s="79" t="str">
        <f t="shared" si="59"/>
        <v>XS6</v>
      </c>
      <c r="M95" s="82">
        <f>VLOOKUP(L95,'Tableau coefficient '!$A$3:$B$1004,2,FALSE)</f>
        <v>90</v>
      </c>
      <c r="N95" s="81" t="s">
        <v>1506</v>
      </c>
      <c r="O95" s="79">
        <v>10</v>
      </c>
      <c r="P95" s="79" t="str">
        <f t="shared" si="72"/>
        <v>XS10</v>
      </c>
      <c r="Q95" s="82">
        <f>VLOOKUP(P95,'Tableau coefficient '!$A$3:$B$1004,2,FALSE)</f>
        <v>72.5</v>
      </c>
      <c r="R95" s="81" t="s">
        <v>1506</v>
      </c>
      <c r="S95" s="79">
        <v>23</v>
      </c>
      <c r="T95" s="79" t="str">
        <f t="shared" si="60"/>
        <v>XS23</v>
      </c>
      <c r="U95" s="82">
        <f>VLOOKUP(T95,'Tableau coefficient '!$A$3:$B$1004,2,FALSE)</f>
        <v>60</v>
      </c>
      <c r="V95" s="83" t="s">
        <v>1506</v>
      </c>
      <c r="W95" s="84">
        <v>18</v>
      </c>
      <c r="X95" s="84" t="str">
        <f t="shared" si="73"/>
        <v>XS18</v>
      </c>
      <c r="Y95" s="85">
        <f>(VLOOKUP(X95,'Tableau coefficient '!$A$3:$B$1004,2,FALSE))*2</f>
        <v>125</v>
      </c>
      <c r="Z95" s="83" t="s">
        <v>1506</v>
      </c>
      <c r="AA95" s="75">
        <v>12</v>
      </c>
      <c r="AB95" s="84" t="str">
        <f t="shared" si="63"/>
        <v>XS12</v>
      </c>
      <c r="AC95" s="85">
        <f>(VLOOKUP(AB95,'Tableau coefficient '!$A$3:$B$1004,2,FALSE))*2</f>
        <v>135</v>
      </c>
      <c r="AD95" s="81" t="s">
        <v>1506</v>
      </c>
      <c r="AE95" s="79">
        <v>31</v>
      </c>
      <c r="AF95" s="79" t="str">
        <f t="shared" si="61"/>
        <v>XS31</v>
      </c>
      <c r="AG95" s="82">
        <f>VLOOKUP(AF95,'Tableau coefficient '!$A$3:$B$1004,2,FALSE)</f>
        <v>56</v>
      </c>
      <c r="AH95" s="81">
        <v>0</v>
      </c>
      <c r="AI95" s="79">
        <v>0</v>
      </c>
      <c r="AJ95" s="79" t="str">
        <f t="shared" si="64"/>
        <v>00</v>
      </c>
      <c r="AK95" s="82">
        <f>VLOOKUP(AJ95,'Tableau coefficient '!$A$3:$B$1004,2,FALSE)</f>
        <v>0</v>
      </c>
      <c r="AL95" s="81" t="s">
        <v>1506</v>
      </c>
      <c r="AM95" s="79">
        <v>14</v>
      </c>
      <c r="AN95" s="79" t="str">
        <f t="shared" si="74"/>
        <v>XS14</v>
      </c>
      <c r="AO95" s="82">
        <f>VLOOKUP(AN95,'Tableau coefficient '!$A$3:$B$1004,2,FALSE)</f>
        <v>64.5</v>
      </c>
      <c r="AP95" s="81">
        <v>0</v>
      </c>
      <c r="AQ95" s="79">
        <v>0</v>
      </c>
      <c r="AR95" s="79" t="str">
        <f t="shared" si="62"/>
        <v>00</v>
      </c>
      <c r="AS95" s="82">
        <f>VLOOKUP(AR95,'Tableau coefficient '!$A$3:$B$1004,2,FALSE)</f>
        <v>0</v>
      </c>
      <c r="AT95" s="81">
        <v>0</v>
      </c>
      <c r="AU95" s="79">
        <v>0</v>
      </c>
      <c r="AV95" s="79" t="str">
        <f t="shared" si="65"/>
        <v>00</v>
      </c>
      <c r="AW95" s="82">
        <f>VLOOKUP(AV95,'Tableau coefficient '!$A$3:$B$1004,2,FALSE)</f>
        <v>0</v>
      </c>
      <c r="AX95" s="81" t="s">
        <v>1506</v>
      </c>
      <c r="AY95" s="79">
        <v>10</v>
      </c>
      <c r="AZ95" s="79" t="str">
        <f t="shared" si="75"/>
        <v>XS10</v>
      </c>
      <c r="BA95" s="82">
        <f>VLOOKUP(AZ95,'Tableau coefficient '!$A$3:$B$1004,2,FALSE)</f>
        <v>72.5</v>
      </c>
      <c r="BB95" s="83" t="s">
        <v>1506</v>
      </c>
      <c r="BC95" s="84">
        <v>18</v>
      </c>
      <c r="BD95" s="84" t="str">
        <f t="shared" si="66"/>
        <v>XS18</v>
      </c>
      <c r="BE95" s="85">
        <f>(VLOOKUP(BD95,'Tableau coefficient '!$A$3:$B$1004,2,FALSE))*2</f>
        <v>125</v>
      </c>
      <c r="BF95" s="81">
        <v>0</v>
      </c>
      <c r="BG95" s="79">
        <v>0</v>
      </c>
      <c r="BH95" s="79" t="str">
        <f t="shared" si="76"/>
        <v>00</v>
      </c>
      <c r="BI95" s="82">
        <f>VLOOKUP(BH95,'Tableau coefficient '!$A$3:$B$1004,2,FALSE)</f>
        <v>0</v>
      </c>
      <c r="BJ95" s="81">
        <v>0</v>
      </c>
      <c r="BK95" s="79">
        <v>0</v>
      </c>
      <c r="BL95" s="79" t="str">
        <f t="shared" si="67"/>
        <v>00</v>
      </c>
      <c r="BM95" s="82">
        <f>VLOOKUP(BL95,'Tableau coefficient '!$A$3:$B$1004,2,FALSE)</f>
        <v>0</v>
      </c>
      <c r="BN95" s="86">
        <f t="shared" si="71"/>
        <v>873</v>
      </c>
      <c r="BO95" s="79">
        <f t="shared" si="69"/>
        <v>50</v>
      </c>
    </row>
    <row r="96" spans="1:67" ht="14" customHeight="1">
      <c r="A96" s="89" t="s">
        <v>1556</v>
      </c>
      <c r="B96" s="80" t="s">
        <v>1557</v>
      </c>
      <c r="C96" s="79" t="s">
        <v>5</v>
      </c>
      <c r="D96" s="79" t="s">
        <v>1634</v>
      </c>
      <c r="E96" s="80" t="s">
        <v>11</v>
      </c>
      <c r="F96" s="81">
        <v>0</v>
      </c>
      <c r="G96" s="79">
        <v>0</v>
      </c>
      <c r="H96" s="79" t="str">
        <f t="shared" si="47"/>
        <v>00</v>
      </c>
      <c r="I96" s="82">
        <f>VLOOKUP(H96,'Tableau coefficient '!$A$3:$B$1004,2,FALSE)</f>
        <v>0</v>
      </c>
      <c r="J96" s="81">
        <v>0</v>
      </c>
      <c r="K96" s="79">
        <v>0</v>
      </c>
      <c r="L96" s="79" t="str">
        <f t="shared" si="59"/>
        <v>00</v>
      </c>
      <c r="M96" s="82">
        <f>VLOOKUP(L96,'Tableau coefficient '!$A$3:$B$1004,2,FALSE)</f>
        <v>0</v>
      </c>
      <c r="N96" s="81">
        <v>0</v>
      </c>
      <c r="O96" s="79">
        <v>0</v>
      </c>
      <c r="P96" s="79" t="str">
        <f t="shared" si="72"/>
        <v>00</v>
      </c>
      <c r="Q96" s="82">
        <f>VLOOKUP(P96,'Tableau coefficient '!$A$3:$B$1004,2,FALSE)</f>
        <v>0</v>
      </c>
      <c r="R96" s="81">
        <v>0</v>
      </c>
      <c r="S96" s="79">
        <v>0</v>
      </c>
      <c r="T96" s="79" t="str">
        <f t="shared" si="60"/>
        <v>00</v>
      </c>
      <c r="U96" s="82">
        <f>VLOOKUP(T96,'Tableau coefficient '!$A$3:$B$1004,2,FALSE)</f>
        <v>0</v>
      </c>
      <c r="V96" s="83">
        <v>0</v>
      </c>
      <c r="W96" s="84">
        <v>0</v>
      </c>
      <c r="X96" s="84" t="str">
        <f t="shared" si="73"/>
        <v>00</v>
      </c>
      <c r="Y96" s="85">
        <f>(VLOOKUP(X96,'Tableau coefficient '!$A$3:$B$1004,2,FALSE))*2</f>
        <v>0</v>
      </c>
      <c r="Z96" s="83">
        <v>0</v>
      </c>
      <c r="AA96" s="75">
        <v>0</v>
      </c>
      <c r="AB96" s="84" t="str">
        <f t="shared" si="63"/>
        <v>00</v>
      </c>
      <c r="AC96" s="85">
        <f>(VLOOKUP(AB96,'Tableau coefficient '!$A$3:$B$1004,2,FALSE))*2</f>
        <v>0</v>
      </c>
      <c r="AD96" s="81" t="s">
        <v>1506</v>
      </c>
      <c r="AE96" s="79">
        <v>25</v>
      </c>
      <c r="AF96" s="79" t="str">
        <f t="shared" si="61"/>
        <v>XS25</v>
      </c>
      <c r="AG96" s="82">
        <f>VLOOKUP(AF96,'Tableau coefficient '!$A$3:$B$1004,2,FALSE)</f>
        <v>59</v>
      </c>
      <c r="AH96" s="81">
        <v>0</v>
      </c>
      <c r="AI96" s="79">
        <v>0</v>
      </c>
      <c r="AJ96" s="79" t="str">
        <f t="shared" si="64"/>
        <v>00</v>
      </c>
      <c r="AK96" s="82">
        <f>VLOOKUP(AJ96,'Tableau coefficient '!$A$3:$B$1004,2,FALSE)</f>
        <v>0</v>
      </c>
      <c r="AL96" s="81" t="s">
        <v>1506</v>
      </c>
      <c r="AM96" s="79">
        <v>26</v>
      </c>
      <c r="AN96" s="79" t="str">
        <f t="shared" si="74"/>
        <v>XS26</v>
      </c>
      <c r="AO96" s="82">
        <f>VLOOKUP(AN96,'Tableau coefficient '!$A$3:$B$1004,2,FALSE)</f>
        <v>58.5</v>
      </c>
      <c r="AP96" s="81">
        <v>0</v>
      </c>
      <c r="AQ96" s="79">
        <v>0</v>
      </c>
      <c r="AR96" s="79" t="str">
        <f t="shared" si="62"/>
        <v>00</v>
      </c>
      <c r="AS96" s="82">
        <f>VLOOKUP(AR96,'Tableau coefficient '!$A$3:$B$1004,2,FALSE)</f>
        <v>0</v>
      </c>
      <c r="AT96" s="81">
        <v>0</v>
      </c>
      <c r="AU96" s="79">
        <v>0</v>
      </c>
      <c r="AV96" s="79" t="str">
        <f t="shared" si="65"/>
        <v>00</v>
      </c>
      <c r="AW96" s="82">
        <f>VLOOKUP(AV96,'Tableau coefficient '!$A$3:$B$1004,2,FALSE)</f>
        <v>0</v>
      </c>
      <c r="AX96" s="81" t="s">
        <v>1506</v>
      </c>
      <c r="AY96" s="79">
        <v>26</v>
      </c>
      <c r="AZ96" s="79" t="str">
        <f t="shared" si="75"/>
        <v>XS26</v>
      </c>
      <c r="BA96" s="82">
        <f>VLOOKUP(AZ96,'Tableau coefficient '!$A$3:$B$1004,2,FALSE)</f>
        <v>58.5</v>
      </c>
      <c r="BB96" s="83" t="s">
        <v>1506</v>
      </c>
      <c r="BC96" s="84">
        <v>29</v>
      </c>
      <c r="BD96" s="84" t="str">
        <f t="shared" si="66"/>
        <v>XS29</v>
      </c>
      <c r="BE96" s="85">
        <f>(VLOOKUP(BD96,'Tableau coefficient '!$A$3:$B$1004,2,FALSE))*2</f>
        <v>114</v>
      </c>
      <c r="BF96" s="81">
        <v>0</v>
      </c>
      <c r="BG96" s="79">
        <v>0</v>
      </c>
      <c r="BH96" s="79" t="str">
        <f t="shared" si="76"/>
        <v>00</v>
      </c>
      <c r="BI96" s="82">
        <f>VLOOKUP(BH96,'Tableau coefficient '!$A$3:$B$1004,2,FALSE)</f>
        <v>0</v>
      </c>
      <c r="BJ96" s="81">
        <v>0</v>
      </c>
      <c r="BK96" s="79">
        <v>0</v>
      </c>
      <c r="BL96" s="79" t="str">
        <f t="shared" si="67"/>
        <v>00</v>
      </c>
      <c r="BM96" s="82">
        <f>VLOOKUP(BL96,'Tableau coefficient '!$A$3:$B$1004,2,FALSE)</f>
        <v>0</v>
      </c>
      <c r="BN96" s="86">
        <f t="shared" si="71"/>
        <v>290</v>
      </c>
      <c r="BO96" s="79">
        <f t="shared" si="69"/>
        <v>186</v>
      </c>
    </row>
    <row r="97" spans="1:67" ht="14" customHeight="1">
      <c r="A97" s="89" t="s">
        <v>1558</v>
      </c>
      <c r="B97" s="80" t="s">
        <v>1089</v>
      </c>
      <c r="C97" s="79" t="s">
        <v>5</v>
      </c>
      <c r="D97" s="79" t="s">
        <v>1634</v>
      </c>
      <c r="E97" s="80" t="s">
        <v>11</v>
      </c>
      <c r="F97" s="81">
        <v>0</v>
      </c>
      <c r="G97" s="79">
        <v>0</v>
      </c>
      <c r="H97" s="79" t="str">
        <f t="shared" ref="H97:H140" si="77">(F97&amp;G97)</f>
        <v>00</v>
      </c>
      <c r="I97" s="82">
        <f>VLOOKUP(H97,'Tableau coefficient '!$A$3:$B$1004,2,FALSE)</f>
        <v>0</v>
      </c>
      <c r="J97" s="81">
        <v>0</v>
      </c>
      <c r="K97" s="79">
        <v>0</v>
      </c>
      <c r="L97" s="79" t="str">
        <f t="shared" si="59"/>
        <v>00</v>
      </c>
      <c r="M97" s="82">
        <f>VLOOKUP(L97,'Tableau coefficient '!$A$3:$B$1004,2,FALSE)</f>
        <v>0</v>
      </c>
      <c r="N97" s="81">
        <v>0</v>
      </c>
      <c r="O97" s="79">
        <v>0</v>
      </c>
      <c r="P97" s="79" t="str">
        <f t="shared" si="72"/>
        <v>00</v>
      </c>
      <c r="Q97" s="82">
        <f>VLOOKUP(P97,'Tableau coefficient '!$A$3:$B$1004,2,FALSE)</f>
        <v>0</v>
      </c>
      <c r="R97" s="81">
        <v>0</v>
      </c>
      <c r="S97" s="79">
        <v>0</v>
      </c>
      <c r="T97" s="79" t="str">
        <f t="shared" si="60"/>
        <v>00</v>
      </c>
      <c r="U97" s="82">
        <f>VLOOKUP(T97,'Tableau coefficient '!$A$3:$B$1004,2,FALSE)</f>
        <v>0</v>
      </c>
      <c r="V97" s="83">
        <v>0</v>
      </c>
      <c r="W97" s="84">
        <v>0</v>
      </c>
      <c r="X97" s="84" t="str">
        <f t="shared" si="73"/>
        <v>00</v>
      </c>
      <c r="Y97" s="85">
        <f>(VLOOKUP(X97,'Tableau coefficient '!$A$3:$B$1004,2,FALSE))*2</f>
        <v>0</v>
      </c>
      <c r="Z97" s="83">
        <v>0</v>
      </c>
      <c r="AA97" s="75">
        <v>0</v>
      </c>
      <c r="AB97" s="84" t="str">
        <f t="shared" si="63"/>
        <v>00</v>
      </c>
      <c r="AC97" s="85">
        <f>(VLOOKUP(AB97,'Tableau coefficient '!$A$3:$B$1004,2,FALSE))*2</f>
        <v>0</v>
      </c>
      <c r="AD97" s="81" t="s">
        <v>1506</v>
      </c>
      <c r="AE97" s="79">
        <v>30</v>
      </c>
      <c r="AF97" s="79" t="str">
        <f t="shared" si="61"/>
        <v>XS30</v>
      </c>
      <c r="AG97" s="82">
        <f>VLOOKUP(AF97,'Tableau coefficient '!$A$3:$B$1004,2,FALSE)</f>
        <v>56.5</v>
      </c>
      <c r="AH97" s="81">
        <v>0</v>
      </c>
      <c r="AI97" s="79">
        <v>0</v>
      </c>
      <c r="AJ97" s="79" t="str">
        <f t="shared" si="64"/>
        <v>00</v>
      </c>
      <c r="AK97" s="82">
        <f>VLOOKUP(AJ97,'Tableau coefficient '!$A$3:$B$1004,2,FALSE)</f>
        <v>0</v>
      </c>
      <c r="AL97" s="81" t="s">
        <v>1506</v>
      </c>
      <c r="AM97" s="79">
        <v>21</v>
      </c>
      <c r="AN97" s="79" t="str">
        <f t="shared" si="74"/>
        <v>XS21</v>
      </c>
      <c r="AO97" s="82">
        <f>VLOOKUP(AN97,'Tableau coefficient '!$A$3:$B$1004,2,FALSE)</f>
        <v>61</v>
      </c>
      <c r="AP97" s="81" t="s">
        <v>1506</v>
      </c>
      <c r="AQ97" s="79">
        <v>28</v>
      </c>
      <c r="AR97" s="79" t="str">
        <f t="shared" si="62"/>
        <v>XS28</v>
      </c>
      <c r="AS97" s="82">
        <f>VLOOKUP(AR97,'Tableau coefficient '!$A$3:$B$1004,2,FALSE)</f>
        <v>57.5</v>
      </c>
      <c r="AT97" s="81">
        <v>0</v>
      </c>
      <c r="AU97" s="79">
        <v>0</v>
      </c>
      <c r="AV97" s="79" t="str">
        <f t="shared" si="65"/>
        <v>00</v>
      </c>
      <c r="AW97" s="82">
        <f>VLOOKUP(AV97,'Tableau coefficient '!$A$3:$B$1004,2,FALSE)</f>
        <v>0</v>
      </c>
      <c r="AX97" s="81" t="s">
        <v>1506</v>
      </c>
      <c r="AY97" s="79">
        <v>22</v>
      </c>
      <c r="AZ97" s="79" t="str">
        <f t="shared" si="75"/>
        <v>XS22</v>
      </c>
      <c r="BA97" s="82">
        <f>VLOOKUP(AZ97,'Tableau coefficient '!$A$3:$B$1004,2,FALSE)</f>
        <v>60.5</v>
      </c>
      <c r="BB97" s="83" t="s">
        <v>1506</v>
      </c>
      <c r="BC97" s="84">
        <v>19</v>
      </c>
      <c r="BD97" s="84" t="str">
        <f t="shared" si="66"/>
        <v>XS19</v>
      </c>
      <c r="BE97" s="85">
        <f>(VLOOKUP(BD97,'Tableau coefficient '!$A$3:$B$1004,2,FALSE))*2</f>
        <v>124</v>
      </c>
      <c r="BF97" s="81">
        <v>0</v>
      </c>
      <c r="BG97" s="79">
        <v>0</v>
      </c>
      <c r="BH97" s="79" t="str">
        <f t="shared" si="76"/>
        <v>00</v>
      </c>
      <c r="BI97" s="82">
        <f>VLOOKUP(BH97,'Tableau coefficient '!$A$3:$B$1004,2,FALSE)</f>
        <v>0</v>
      </c>
      <c r="BJ97" s="81">
        <v>0</v>
      </c>
      <c r="BK97" s="79">
        <v>0</v>
      </c>
      <c r="BL97" s="79" t="str">
        <f t="shared" si="67"/>
        <v>00</v>
      </c>
      <c r="BM97" s="82">
        <f>VLOOKUP(BL97,'Tableau coefficient '!$A$3:$B$1004,2,FALSE)</f>
        <v>0</v>
      </c>
      <c r="BN97" s="86">
        <f t="shared" si="71"/>
        <v>359.5</v>
      </c>
      <c r="BO97" s="79">
        <f t="shared" si="69"/>
        <v>163</v>
      </c>
    </row>
    <row r="98" spans="1:67" ht="14" customHeight="1">
      <c r="A98" s="89" t="s">
        <v>1618</v>
      </c>
      <c r="B98" s="80" t="s">
        <v>1619</v>
      </c>
      <c r="C98" s="79" t="s">
        <v>5</v>
      </c>
      <c r="D98" s="79" t="s">
        <v>1634</v>
      </c>
      <c r="E98" s="80" t="s">
        <v>1066</v>
      </c>
      <c r="F98" s="81">
        <v>0</v>
      </c>
      <c r="G98" s="79">
        <v>0</v>
      </c>
      <c r="H98" s="79" t="str">
        <f t="shared" si="77"/>
        <v>00</v>
      </c>
      <c r="I98" s="82">
        <f>VLOOKUP(H98,'Tableau coefficient '!$A$3:$B$1004,2,FALSE)</f>
        <v>0</v>
      </c>
      <c r="J98" s="81">
        <v>0</v>
      </c>
      <c r="K98" s="79">
        <v>0</v>
      </c>
      <c r="L98" s="79" t="str">
        <f t="shared" si="59"/>
        <v>00</v>
      </c>
      <c r="M98" s="82">
        <f>VLOOKUP(L98,'Tableau coefficient '!$A$3:$B$1004,2,FALSE)</f>
        <v>0</v>
      </c>
      <c r="N98" s="81">
        <v>0</v>
      </c>
      <c r="O98" s="79">
        <v>0</v>
      </c>
      <c r="P98" s="79" t="str">
        <f t="shared" si="72"/>
        <v>00</v>
      </c>
      <c r="Q98" s="82">
        <f>VLOOKUP(P98,'Tableau coefficient '!$A$3:$B$1004,2,FALSE)</f>
        <v>0</v>
      </c>
      <c r="R98" s="81">
        <v>0</v>
      </c>
      <c r="S98" s="79">
        <v>0</v>
      </c>
      <c r="T98" s="79" t="str">
        <f t="shared" si="60"/>
        <v>00</v>
      </c>
      <c r="U98" s="82">
        <f>VLOOKUP(T98,'Tableau coefficient '!$A$3:$B$1004,2,FALSE)</f>
        <v>0</v>
      </c>
      <c r="V98" s="83">
        <v>0</v>
      </c>
      <c r="W98" s="84">
        <v>0</v>
      </c>
      <c r="X98" s="84" t="str">
        <f t="shared" si="73"/>
        <v>00</v>
      </c>
      <c r="Y98" s="85">
        <f>(VLOOKUP(X98,'Tableau coefficient '!$A$3:$B$1004,2,FALSE))*2</f>
        <v>0</v>
      </c>
      <c r="Z98" s="83">
        <v>0</v>
      </c>
      <c r="AA98" s="75">
        <v>0</v>
      </c>
      <c r="AB98" s="84" t="str">
        <f t="shared" si="63"/>
        <v>00</v>
      </c>
      <c r="AC98" s="85">
        <f>(VLOOKUP(AB98,'Tableau coefficient '!$A$3:$B$1004,2,FALSE))*2</f>
        <v>0</v>
      </c>
      <c r="AD98" s="81">
        <v>0</v>
      </c>
      <c r="AE98" s="79">
        <v>0</v>
      </c>
      <c r="AF98" s="79" t="str">
        <f t="shared" si="61"/>
        <v>00</v>
      </c>
      <c r="AG98" s="82">
        <f>VLOOKUP(AF98,'Tableau coefficient '!$A$3:$B$1004,2,FALSE)</f>
        <v>0</v>
      </c>
      <c r="AH98" s="81">
        <v>0</v>
      </c>
      <c r="AI98" s="79">
        <v>0</v>
      </c>
      <c r="AJ98" s="79" t="str">
        <f t="shared" si="64"/>
        <v>00</v>
      </c>
      <c r="AK98" s="82">
        <f>VLOOKUP(AJ98,'Tableau coefficient '!$A$3:$B$1004,2,FALSE)</f>
        <v>0</v>
      </c>
      <c r="AL98" s="81">
        <v>0</v>
      </c>
      <c r="AM98" s="79">
        <v>0</v>
      </c>
      <c r="AN98" s="79" t="str">
        <f t="shared" si="74"/>
        <v>00</v>
      </c>
      <c r="AO98" s="82">
        <f>VLOOKUP(AN98,'Tableau coefficient '!$A$3:$B$1004,2,FALSE)</f>
        <v>0</v>
      </c>
      <c r="AP98" s="81">
        <v>0</v>
      </c>
      <c r="AQ98" s="79">
        <v>0</v>
      </c>
      <c r="AR98" s="79" t="str">
        <f t="shared" si="62"/>
        <v>00</v>
      </c>
      <c r="AS98" s="82">
        <f>VLOOKUP(AR98,'Tableau coefficient '!$A$3:$B$1004,2,FALSE)</f>
        <v>0</v>
      </c>
      <c r="AT98" s="81">
        <v>0</v>
      </c>
      <c r="AU98" s="79">
        <v>0</v>
      </c>
      <c r="AV98" s="79" t="str">
        <f t="shared" si="65"/>
        <v>00</v>
      </c>
      <c r="AW98" s="82">
        <f>VLOOKUP(AV98,'Tableau coefficient '!$A$3:$B$1004,2,FALSE)</f>
        <v>0</v>
      </c>
      <c r="AX98" s="81">
        <v>0</v>
      </c>
      <c r="AY98" s="79">
        <v>0</v>
      </c>
      <c r="AZ98" s="79" t="str">
        <f t="shared" si="75"/>
        <v>00</v>
      </c>
      <c r="BA98" s="82">
        <f>VLOOKUP(AZ98,'Tableau coefficient '!$A$3:$B$1004,2,FALSE)</f>
        <v>0</v>
      </c>
      <c r="BB98" s="83" t="s">
        <v>1506</v>
      </c>
      <c r="BC98" s="84">
        <v>37</v>
      </c>
      <c r="BD98" s="84" t="str">
        <f t="shared" si="66"/>
        <v>XS37</v>
      </c>
      <c r="BE98" s="85">
        <f>(VLOOKUP(BD98,'Tableau coefficient '!$A$3:$B$1004,2,FALSE))*2</f>
        <v>106</v>
      </c>
      <c r="BF98" s="81">
        <v>0</v>
      </c>
      <c r="BG98" s="79">
        <v>0</v>
      </c>
      <c r="BH98" s="79" t="str">
        <f t="shared" si="76"/>
        <v>00</v>
      </c>
      <c r="BI98" s="82">
        <f>VLOOKUP(BH98,'Tableau coefficient '!$A$3:$B$1004,2,FALSE)</f>
        <v>0</v>
      </c>
      <c r="BJ98" s="81">
        <v>0</v>
      </c>
      <c r="BK98" s="79">
        <v>0</v>
      </c>
      <c r="BL98" s="79" t="str">
        <f t="shared" si="67"/>
        <v>00</v>
      </c>
      <c r="BM98" s="82">
        <f>VLOOKUP(BL98,'Tableau coefficient '!$A$3:$B$1004,2,FALSE)</f>
        <v>0</v>
      </c>
      <c r="BN98" s="86">
        <f t="shared" si="71"/>
        <v>106</v>
      </c>
      <c r="BO98" s="79">
        <f t="shared" si="69"/>
        <v>270</v>
      </c>
    </row>
    <row r="99" spans="1:67" ht="14" customHeight="1">
      <c r="A99" s="104" t="s">
        <v>1578</v>
      </c>
      <c r="B99" s="105" t="s">
        <v>1620</v>
      </c>
      <c r="C99" s="79" t="s">
        <v>5</v>
      </c>
      <c r="D99" s="79" t="s">
        <v>1635</v>
      </c>
      <c r="E99" s="80" t="s">
        <v>11</v>
      </c>
      <c r="F99" s="81">
        <v>0</v>
      </c>
      <c r="G99" s="79">
        <v>0</v>
      </c>
      <c r="H99" s="79" t="str">
        <f t="shared" si="77"/>
        <v>00</v>
      </c>
      <c r="I99" s="82">
        <f>VLOOKUP(H99,'Tableau coefficient '!$A$3:$B$1004,2,FALSE)</f>
        <v>0</v>
      </c>
      <c r="J99" s="81">
        <v>0</v>
      </c>
      <c r="K99" s="79">
        <v>0</v>
      </c>
      <c r="L99" s="79" t="str">
        <f t="shared" si="59"/>
        <v>00</v>
      </c>
      <c r="M99" s="82">
        <f>VLOOKUP(L99,'Tableau coefficient '!$A$3:$B$1004,2,FALSE)</f>
        <v>0</v>
      </c>
      <c r="N99" s="81">
        <v>0</v>
      </c>
      <c r="O99" s="79">
        <v>0</v>
      </c>
      <c r="P99" s="79" t="str">
        <f t="shared" si="72"/>
        <v>00</v>
      </c>
      <c r="Q99" s="82">
        <f>VLOOKUP(P99,'Tableau coefficient '!$A$3:$B$1004,2,FALSE)</f>
        <v>0</v>
      </c>
      <c r="R99" s="81">
        <v>0</v>
      </c>
      <c r="S99" s="79">
        <v>0</v>
      </c>
      <c r="T99" s="79" t="str">
        <f t="shared" si="60"/>
        <v>00</v>
      </c>
      <c r="U99" s="82">
        <f>VLOOKUP(T99,'Tableau coefficient '!$A$3:$B$1004,2,FALSE)</f>
        <v>0</v>
      </c>
      <c r="V99" s="83">
        <v>0</v>
      </c>
      <c r="W99" s="84">
        <v>0</v>
      </c>
      <c r="X99" s="84" t="str">
        <f t="shared" si="73"/>
        <v>00</v>
      </c>
      <c r="Y99" s="85">
        <f>(VLOOKUP(X99,'Tableau coefficient '!$A$3:$B$1004,2,FALSE))*2</f>
        <v>0</v>
      </c>
      <c r="Z99" s="83">
        <v>0</v>
      </c>
      <c r="AA99" s="75">
        <v>0</v>
      </c>
      <c r="AB99" s="84" t="str">
        <f t="shared" si="63"/>
        <v>00</v>
      </c>
      <c r="AC99" s="85">
        <f>(VLOOKUP(AB99,'Tableau coefficient '!$A$3:$B$1004,2,FALSE))*2</f>
        <v>0</v>
      </c>
      <c r="AD99" s="81">
        <v>0</v>
      </c>
      <c r="AE99" s="79">
        <v>0</v>
      </c>
      <c r="AF99" s="79" t="str">
        <f t="shared" si="61"/>
        <v>00</v>
      </c>
      <c r="AG99" s="82">
        <f>VLOOKUP(AF99,'Tableau coefficient '!$A$3:$B$1004,2,FALSE)</f>
        <v>0</v>
      </c>
      <c r="AH99" s="81">
        <v>0</v>
      </c>
      <c r="AI99" s="79">
        <v>0</v>
      </c>
      <c r="AJ99" s="79" t="str">
        <f t="shared" si="64"/>
        <v>00</v>
      </c>
      <c r="AK99" s="82">
        <f>VLOOKUP(AJ99,'Tableau coefficient '!$A$3:$B$1004,2,FALSE)</f>
        <v>0</v>
      </c>
      <c r="AL99" s="81">
        <v>0</v>
      </c>
      <c r="AM99" s="79">
        <v>0</v>
      </c>
      <c r="AN99" s="79" t="str">
        <f t="shared" si="74"/>
        <v>00</v>
      </c>
      <c r="AO99" s="82">
        <f>VLOOKUP(AN99,'Tableau coefficient '!$A$3:$B$1004,2,FALSE)</f>
        <v>0</v>
      </c>
      <c r="AP99" s="81">
        <v>0</v>
      </c>
      <c r="AQ99" s="79">
        <v>0</v>
      </c>
      <c r="AR99" s="79" t="str">
        <f t="shared" si="62"/>
        <v>00</v>
      </c>
      <c r="AS99" s="82">
        <f>VLOOKUP(AR99,'Tableau coefficient '!$A$3:$B$1004,2,FALSE)</f>
        <v>0</v>
      </c>
      <c r="AT99" s="81">
        <v>0</v>
      </c>
      <c r="AU99" s="79">
        <v>0</v>
      </c>
      <c r="AV99" s="79" t="str">
        <f t="shared" si="65"/>
        <v>00</v>
      </c>
      <c r="AW99" s="82">
        <f>VLOOKUP(AV99,'Tableau coefficient '!$A$3:$B$1004,2,FALSE)</f>
        <v>0</v>
      </c>
      <c r="AX99" s="81">
        <v>0</v>
      </c>
      <c r="AY99" s="79">
        <v>0</v>
      </c>
      <c r="AZ99" s="79" t="str">
        <f t="shared" si="75"/>
        <v>00</v>
      </c>
      <c r="BA99" s="82">
        <f>VLOOKUP(AZ99,'Tableau coefficient '!$A$3:$B$1004,2,FALSE)</f>
        <v>0</v>
      </c>
      <c r="BB99" s="83" t="s">
        <v>1506</v>
      </c>
      <c r="BC99" s="84">
        <v>52</v>
      </c>
      <c r="BD99" s="84" t="str">
        <f t="shared" si="66"/>
        <v>XS52</v>
      </c>
      <c r="BE99" s="85">
        <f>(VLOOKUP(BD99,'Tableau coefficient '!$A$3:$B$1004,2,FALSE))*2</f>
        <v>91</v>
      </c>
      <c r="BF99" s="81">
        <v>0</v>
      </c>
      <c r="BG99" s="79">
        <v>0</v>
      </c>
      <c r="BH99" s="79" t="str">
        <f t="shared" si="76"/>
        <v>00</v>
      </c>
      <c r="BI99" s="82">
        <f>VLOOKUP(BH99,'Tableau coefficient '!$A$3:$B$1004,2,FALSE)</f>
        <v>0</v>
      </c>
      <c r="BJ99" s="81">
        <v>0</v>
      </c>
      <c r="BK99" s="79">
        <v>0</v>
      </c>
      <c r="BL99" s="79" t="str">
        <f t="shared" si="67"/>
        <v>00</v>
      </c>
      <c r="BM99" s="82">
        <f>VLOOKUP(BL99,'Tableau coefficient '!$A$3:$B$1004,2,FALSE)</f>
        <v>0</v>
      </c>
      <c r="BN99" s="86">
        <f t="shared" si="71"/>
        <v>91</v>
      </c>
      <c r="BO99" s="79">
        <f t="shared" si="69"/>
        <v>275</v>
      </c>
    </row>
    <row r="100" spans="1:67" ht="14" customHeight="1">
      <c r="A100" s="98" t="s">
        <v>1149</v>
      </c>
      <c r="B100" s="94" t="s">
        <v>1150</v>
      </c>
      <c r="C100" s="74" t="s">
        <v>19</v>
      </c>
      <c r="D100" s="74" t="s">
        <v>1635</v>
      </c>
      <c r="E100" s="94" t="s">
        <v>1066</v>
      </c>
      <c r="F100" s="95">
        <v>0</v>
      </c>
      <c r="G100" s="93">
        <v>0</v>
      </c>
      <c r="H100" s="93" t="str">
        <f t="shared" si="77"/>
        <v>00</v>
      </c>
      <c r="I100" s="96">
        <f>VLOOKUP(H100,'Tableau coefficient '!$A$3:$B$1004,2,FALSE)</f>
        <v>0</v>
      </c>
      <c r="J100" s="95">
        <v>0</v>
      </c>
      <c r="K100" s="93">
        <v>0</v>
      </c>
      <c r="L100" s="93" t="str">
        <f t="shared" si="59"/>
        <v>00</v>
      </c>
      <c r="M100" s="96">
        <f>VLOOKUP(L100,'Tableau coefficient '!$A$3:$B$1004,2,FALSE)</f>
        <v>0</v>
      </c>
      <c r="N100" s="95">
        <v>0</v>
      </c>
      <c r="O100" s="93">
        <v>0</v>
      </c>
      <c r="P100" s="93" t="str">
        <f t="shared" si="72"/>
        <v>00</v>
      </c>
      <c r="Q100" s="96">
        <f>VLOOKUP(P100,'Tableau coefficient '!$A$3:$B$1004,2,FALSE)</f>
        <v>0</v>
      </c>
      <c r="R100" s="95">
        <v>0</v>
      </c>
      <c r="S100" s="93">
        <v>0</v>
      </c>
      <c r="T100" s="93" t="str">
        <f t="shared" si="60"/>
        <v>00</v>
      </c>
      <c r="U100" s="96">
        <f>VLOOKUP(T100,'Tableau coefficient '!$A$3:$B$1004,2,FALSE)</f>
        <v>0</v>
      </c>
      <c r="V100" s="83">
        <v>0</v>
      </c>
      <c r="W100" s="84">
        <v>0</v>
      </c>
      <c r="X100" s="84" t="str">
        <f t="shared" si="73"/>
        <v>00</v>
      </c>
      <c r="Y100" s="85">
        <f>(VLOOKUP(X100,'Tableau coefficient '!$A$3:$B$1004,2,FALSE))*2</f>
        <v>0</v>
      </c>
      <c r="Z100" s="83">
        <v>0</v>
      </c>
      <c r="AA100" s="75">
        <v>0</v>
      </c>
      <c r="AB100" s="84" t="str">
        <f t="shared" si="63"/>
        <v>00</v>
      </c>
      <c r="AC100" s="85">
        <f>(VLOOKUP(AB100,'Tableau coefficient '!$A$3:$B$1004,2,FALSE))*2</f>
        <v>0</v>
      </c>
      <c r="AD100" s="95">
        <v>0</v>
      </c>
      <c r="AE100" s="93">
        <v>0</v>
      </c>
      <c r="AF100" s="93" t="str">
        <f t="shared" si="61"/>
        <v>00</v>
      </c>
      <c r="AG100" s="96">
        <f>VLOOKUP(AF100,'Tableau coefficient '!$A$3:$B$1004,2,FALSE)</f>
        <v>0</v>
      </c>
      <c r="AH100" s="95">
        <v>0</v>
      </c>
      <c r="AI100" s="93">
        <v>0</v>
      </c>
      <c r="AJ100" s="93" t="str">
        <f t="shared" si="64"/>
        <v>00</v>
      </c>
      <c r="AK100" s="96">
        <f>VLOOKUP(AJ100,'Tableau coefficient '!$A$3:$B$1004,2,FALSE)</f>
        <v>0</v>
      </c>
      <c r="AL100" s="95">
        <v>0</v>
      </c>
      <c r="AM100" s="93">
        <v>0</v>
      </c>
      <c r="AN100" s="93" t="str">
        <f t="shared" si="74"/>
        <v>00</v>
      </c>
      <c r="AO100" s="96">
        <f>VLOOKUP(AN100,'Tableau coefficient '!$A$3:$B$1004,2,FALSE)</f>
        <v>0</v>
      </c>
      <c r="AP100" s="95">
        <v>0</v>
      </c>
      <c r="AQ100" s="93">
        <v>0</v>
      </c>
      <c r="AR100" s="93" t="str">
        <f t="shared" si="62"/>
        <v>00</v>
      </c>
      <c r="AS100" s="96">
        <f>VLOOKUP(AR100,'Tableau coefficient '!$A$3:$B$1004,2,FALSE)</f>
        <v>0</v>
      </c>
      <c r="AT100" s="95">
        <v>0</v>
      </c>
      <c r="AU100" s="93">
        <v>0</v>
      </c>
      <c r="AV100" s="93" t="str">
        <f t="shared" si="65"/>
        <v>00</v>
      </c>
      <c r="AW100" s="96">
        <f>VLOOKUP(AV100,'Tableau coefficient '!$A$3:$B$1004,2,FALSE)</f>
        <v>0</v>
      </c>
      <c r="AX100" s="95">
        <v>0</v>
      </c>
      <c r="AY100" s="93">
        <v>0</v>
      </c>
      <c r="AZ100" s="93" t="str">
        <f t="shared" si="75"/>
        <v>00</v>
      </c>
      <c r="BA100" s="96">
        <f>VLOOKUP(AZ100,'Tableau coefficient '!$A$3:$B$1004,2,FALSE)</f>
        <v>0</v>
      </c>
      <c r="BB100" s="83">
        <v>0</v>
      </c>
      <c r="BC100" s="84">
        <v>0</v>
      </c>
      <c r="BD100" s="84" t="str">
        <f t="shared" si="66"/>
        <v>00</v>
      </c>
      <c r="BE100" s="85">
        <f>(VLOOKUP(BD100,'Tableau coefficient '!$A$3:$B$1004,2,FALSE))*2</f>
        <v>0</v>
      </c>
      <c r="BF100" s="95">
        <v>0</v>
      </c>
      <c r="BG100" s="93">
        <v>0</v>
      </c>
      <c r="BH100" s="93" t="str">
        <f t="shared" si="76"/>
        <v>00</v>
      </c>
      <c r="BI100" s="96">
        <f>VLOOKUP(BH100,'Tableau coefficient '!$A$3:$B$1004,2,FALSE)</f>
        <v>0</v>
      </c>
      <c r="BJ100" s="95">
        <v>0</v>
      </c>
      <c r="BK100" s="93">
        <v>0</v>
      </c>
      <c r="BL100" s="93" t="str">
        <f t="shared" si="67"/>
        <v>00</v>
      </c>
      <c r="BM100" s="96">
        <f>VLOOKUP(BL100,'Tableau coefficient '!$A$3:$B$1004,2,FALSE)</f>
        <v>0</v>
      </c>
      <c r="BN100" s="97">
        <f>SUM(M100,I100,Q100,U100,Y100,AC100,AG100,AO100,AS100,BA100,BE100,BI100,BM100)</f>
        <v>0</v>
      </c>
      <c r="BO100" s="93">
        <f t="shared" si="69"/>
        <v>303</v>
      </c>
    </row>
    <row r="101" spans="1:67" ht="14" customHeight="1">
      <c r="A101" s="98" t="s">
        <v>1151</v>
      </c>
      <c r="B101" s="94" t="s">
        <v>1152</v>
      </c>
      <c r="C101" s="74" t="s">
        <v>19</v>
      </c>
      <c r="D101" s="74" t="s">
        <v>1635</v>
      </c>
      <c r="E101" s="94" t="s">
        <v>1067</v>
      </c>
      <c r="F101" s="95" t="s">
        <v>1506</v>
      </c>
      <c r="G101" s="93">
        <v>36</v>
      </c>
      <c r="H101" s="93" t="str">
        <f t="shared" si="77"/>
        <v>XS36</v>
      </c>
      <c r="I101" s="96">
        <f>VLOOKUP(H101,'Tableau coefficient '!$A$3:$B$1004,2,FALSE)</f>
        <v>53.5</v>
      </c>
      <c r="J101" s="95" t="s">
        <v>1506</v>
      </c>
      <c r="K101" s="93">
        <v>35</v>
      </c>
      <c r="L101" s="93" t="str">
        <f t="shared" si="59"/>
        <v>XS35</v>
      </c>
      <c r="M101" s="96">
        <f>VLOOKUP(L101,'Tableau coefficient '!$A$3:$B$1004,2,FALSE)</f>
        <v>54</v>
      </c>
      <c r="N101" s="95" t="s">
        <v>1506</v>
      </c>
      <c r="O101" s="93">
        <v>28</v>
      </c>
      <c r="P101" s="93" t="str">
        <f t="shared" si="72"/>
        <v>XS28</v>
      </c>
      <c r="Q101" s="96">
        <f>VLOOKUP(P101,'Tableau coefficient '!$A$3:$B$1004,2,FALSE)</f>
        <v>57.5</v>
      </c>
      <c r="R101" s="95">
        <v>0</v>
      </c>
      <c r="S101" s="93">
        <v>0</v>
      </c>
      <c r="T101" s="93" t="str">
        <f t="shared" si="60"/>
        <v>00</v>
      </c>
      <c r="U101" s="96">
        <f>VLOOKUP(T101,'Tableau coefficient '!$A$3:$B$1004,2,FALSE)</f>
        <v>0</v>
      </c>
      <c r="V101" s="83">
        <v>0</v>
      </c>
      <c r="W101" s="84">
        <v>0</v>
      </c>
      <c r="X101" s="84" t="str">
        <f t="shared" si="73"/>
        <v>00</v>
      </c>
      <c r="Y101" s="85">
        <f>(VLOOKUP(X101,'Tableau coefficient '!$A$3:$B$1004,2,FALSE))*2</f>
        <v>0</v>
      </c>
      <c r="Z101" s="83" t="s">
        <v>1506</v>
      </c>
      <c r="AA101" s="75">
        <v>38</v>
      </c>
      <c r="AB101" s="84" t="str">
        <f t="shared" si="63"/>
        <v>XS38</v>
      </c>
      <c r="AC101" s="85">
        <f>(VLOOKUP(AB101,'Tableau coefficient '!$A$3:$B$1004,2,FALSE))*2</f>
        <v>105</v>
      </c>
      <c r="AD101" s="95" t="s">
        <v>1506</v>
      </c>
      <c r="AE101" s="93">
        <v>47</v>
      </c>
      <c r="AF101" s="93" t="str">
        <f t="shared" si="61"/>
        <v>XS47</v>
      </c>
      <c r="AG101" s="96">
        <f>VLOOKUP(AF101,'Tableau coefficient '!$A$3:$B$1004,2,FALSE)</f>
        <v>48</v>
      </c>
      <c r="AH101" s="95">
        <v>0</v>
      </c>
      <c r="AI101" s="93">
        <v>0</v>
      </c>
      <c r="AJ101" s="93" t="str">
        <f t="shared" si="64"/>
        <v>00</v>
      </c>
      <c r="AK101" s="96">
        <f>VLOOKUP(AJ101,'Tableau coefficient '!$A$3:$B$1004,2,FALSE)</f>
        <v>0</v>
      </c>
      <c r="AL101" s="95" t="s">
        <v>1506</v>
      </c>
      <c r="AM101" s="93">
        <v>71</v>
      </c>
      <c r="AN101" s="93" t="str">
        <f t="shared" si="74"/>
        <v>XS71</v>
      </c>
      <c r="AO101" s="96">
        <f>VLOOKUP(AN101,'Tableau coefficient '!$A$3:$B$1004,2,FALSE)</f>
        <v>36</v>
      </c>
      <c r="AP101" s="95">
        <v>0</v>
      </c>
      <c r="AQ101" s="93">
        <v>0</v>
      </c>
      <c r="AR101" s="93" t="str">
        <f t="shared" si="62"/>
        <v>00</v>
      </c>
      <c r="AS101" s="96">
        <f>VLOOKUP(AR101,'Tableau coefficient '!$A$3:$B$1004,2,FALSE)</f>
        <v>0</v>
      </c>
      <c r="AT101" s="95">
        <v>0</v>
      </c>
      <c r="AU101" s="93">
        <v>0</v>
      </c>
      <c r="AV101" s="93" t="str">
        <f t="shared" si="65"/>
        <v>00</v>
      </c>
      <c r="AW101" s="96">
        <f>VLOOKUP(AV101,'Tableau coefficient '!$A$3:$B$1004,2,FALSE)</f>
        <v>0</v>
      </c>
      <c r="AX101" s="95">
        <v>0</v>
      </c>
      <c r="AY101" s="93">
        <v>0</v>
      </c>
      <c r="AZ101" s="93" t="str">
        <f t="shared" si="75"/>
        <v>00</v>
      </c>
      <c r="BA101" s="96">
        <f>VLOOKUP(AZ101,'Tableau coefficient '!$A$3:$B$1004,2,FALSE)</f>
        <v>0</v>
      </c>
      <c r="BB101" s="83" t="s">
        <v>1506</v>
      </c>
      <c r="BC101" s="84">
        <v>44</v>
      </c>
      <c r="BD101" s="84" t="str">
        <f t="shared" si="66"/>
        <v>XS44</v>
      </c>
      <c r="BE101" s="85">
        <f>(VLOOKUP(BD101,'Tableau coefficient '!$A$3:$B$1004,2,FALSE))*2</f>
        <v>99</v>
      </c>
      <c r="BF101" s="95">
        <v>0</v>
      </c>
      <c r="BG101" s="93">
        <v>0</v>
      </c>
      <c r="BH101" s="93" t="str">
        <f t="shared" si="76"/>
        <v>00</v>
      </c>
      <c r="BI101" s="96">
        <f>VLOOKUP(BH101,'Tableau coefficient '!$A$3:$B$1004,2,FALSE)</f>
        <v>0</v>
      </c>
      <c r="BJ101" s="95">
        <v>0</v>
      </c>
      <c r="BK101" s="93">
        <v>0</v>
      </c>
      <c r="BL101" s="93" t="str">
        <f t="shared" si="67"/>
        <v>00</v>
      </c>
      <c r="BM101" s="96">
        <f>VLOOKUP(BL101,'Tableau coefficient '!$A$3:$B$1004,2,FALSE)</f>
        <v>0</v>
      </c>
      <c r="BN101" s="97">
        <f t="shared" ref="BN101:BN115" si="78">SUM(M101,I101,Q101,U101,Y101,AC101,AG101,AO101,AS101,BA101,BE101,BI101,BM101)</f>
        <v>453</v>
      </c>
      <c r="BO101" s="93">
        <f t="shared" si="69"/>
        <v>136</v>
      </c>
    </row>
    <row r="102" spans="1:67" ht="14" customHeight="1">
      <c r="A102" s="98" t="s">
        <v>1153</v>
      </c>
      <c r="B102" s="94" t="s">
        <v>1154</v>
      </c>
      <c r="C102" s="74" t="s">
        <v>19</v>
      </c>
      <c r="D102" s="74" t="s">
        <v>1635</v>
      </c>
      <c r="E102" s="94" t="s">
        <v>11</v>
      </c>
      <c r="F102" s="95">
        <v>0</v>
      </c>
      <c r="G102" s="93">
        <v>0</v>
      </c>
      <c r="H102" s="93" t="str">
        <f t="shared" si="77"/>
        <v>00</v>
      </c>
      <c r="I102" s="96">
        <f>VLOOKUP(H102,'Tableau coefficient '!$A$3:$B$1004,2,FALSE)</f>
        <v>0</v>
      </c>
      <c r="J102" s="95" t="s">
        <v>1505</v>
      </c>
      <c r="K102" s="101">
        <v>103</v>
      </c>
      <c r="L102" s="93" t="str">
        <f t="shared" si="59"/>
        <v>J103</v>
      </c>
      <c r="M102" s="96">
        <f>VLOOKUP(L102,'Tableau coefficient '!$A$3:$B$1004,2,FALSE)</f>
        <v>20</v>
      </c>
      <c r="N102" s="95" t="s">
        <v>1505</v>
      </c>
      <c r="O102" s="101">
        <v>103</v>
      </c>
      <c r="P102" s="93" t="str">
        <f t="shared" si="72"/>
        <v>J103</v>
      </c>
      <c r="Q102" s="96">
        <f>VLOOKUP(P102,'Tableau coefficient '!$A$3:$B$1004,2,FALSE)</f>
        <v>20</v>
      </c>
      <c r="R102" s="95">
        <v>0</v>
      </c>
      <c r="S102" s="93">
        <v>0</v>
      </c>
      <c r="T102" s="93" t="str">
        <f t="shared" si="60"/>
        <v>00</v>
      </c>
      <c r="U102" s="96">
        <f>VLOOKUP(T102,'Tableau coefficient '!$A$3:$B$1004,2,FALSE)</f>
        <v>0</v>
      </c>
      <c r="V102" s="83">
        <v>0</v>
      </c>
      <c r="W102" s="84">
        <v>0</v>
      </c>
      <c r="X102" s="84" t="str">
        <f t="shared" si="73"/>
        <v>00</v>
      </c>
      <c r="Y102" s="85">
        <f>(VLOOKUP(X102,'Tableau coefficient '!$A$3:$B$1004,2,FALSE))*2</f>
        <v>0</v>
      </c>
      <c r="Z102" s="83">
        <v>0</v>
      </c>
      <c r="AA102" s="75">
        <v>0</v>
      </c>
      <c r="AB102" s="84" t="str">
        <f t="shared" si="63"/>
        <v>00</v>
      </c>
      <c r="AC102" s="85">
        <f>(VLOOKUP(AB102,'Tableau coefficient '!$A$3:$B$1004,2,FALSE))*2</f>
        <v>0</v>
      </c>
      <c r="AD102" s="95">
        <v>0</v>
      </c>
      <c r="AE102" s="93">
        <v>0</v>
      </c>
      <c r="AF102" s="93" t="str">
        <f t="shared" si="61"/>
        <v>00</v>
      </c>
      <c r="AG102" s="96">
        <f>VLOOKUP(AF102,'Tableau coefficient '!$A$3:$B$1004,2,FALSE)</f>
        <v>0</v>
      </c>
      <c r="AH102" s="95">
        <v>0</v>
      </c>
      <c r="AI102" s="93">
        <v>0</v>
      </c>
      <c r="AJ102" s="93" t="str">
        <f t="shared" si="64"/>
        <v>00</v>
      </c>
      <c r="AK102" s="96">
        <f>VLOOKUP(AJ102,'Tableau coefficient '!$A$3:$B$1004,2,FALSE)</f>
        <v>0</v>
      </c>
      <c r="AL102" s="95">
        <v>0</v>
      </c>
      <c r="AM102" s="93">
        <v>0</v>
      </c>
      <c r="AN102" s="93" t="str">
        <f t="shared" si="74"/>
        <v>00</v>
      </c>
      <c r="AO102" s="96">
        <f>VLOOKUP(AN102,'Tableau coefficient '!$A$3:$B$1004,2,FALSE)</f>
        <v>0</v>
      </c>
      <c r="AP102" s="95">
        <v>0</v>
      </c>
      <c r="AQ102" s="93">
        <v>0</v>
      </c>
      <c r="AR102" s="93" t="str">
        <f t="shared" si="62"/>
        <v>00</v>
      </c>
      <c r="AS102" s="96">
        <f>VLOOKUP(AR102,'Tableau coefficient '!$A$3:$B$1004,2,FALSE)</f>
        <v>0</v>
      </c>
      <c r="AT102" s="95">
        <v>0</v>
      </c>
      <c r="AU102" s="93">
        <v>0</v>
      </c>
      <c r="AV102" s="93" t="str">
        <f t="shared" si="65"/>
        <v>00</v>
      </c>
      <c r="AW102" s="96">
        <f>VLOOKUP(AV102,'Tableau coefficient '!$A$3:$B$1004,2,FALSE)</f>
        <v>0</v>
      </c>
      <c r="AX102" s="95">
        <v>0</v>
      </c>
      <c r="AY102" s="93">
        <v>0</v>
      </c>
      <c r="AZ102" s="93" t="str">
        <f t="shared" si="75"/>
        <v>00</v>
      </c>
      <c r="BA102" s="96">
        <f>VLOOKUP(AZ102,'Tableau coefficient '!$A$3:$B$1004,2,FALSE)</f>
        <v>0</v>
      </c>
      <c r="BB102" s="83">
        <v>0</v>
      </c>
      <c r="BC102" s="84">
        <v>0</v>
      </c>
      <c r="BD102" s="84" t="str">
        <f t="shared" si="66"/>
        <v>00</v>
      </c>
      <c r="BE102" s="85">
        <f>(VLOOKUP(BD102,'Tableau coefficient '!$A$3:$B$1004,2,FALSE))*2</f>
        <v>0</v>
      </c>
      <c r="BF102" s="95">
        <v>0</v>
      </c>
      <c r="BG102" s="93">
        <v>0</v>
      </c>
      <c r="BH102" s="93" t="str">
        <f t="shared" si="76"/>
        <v>00</v>
      </c>
      <c r="BI102" s="96">
        <f>VLOOKUP(BH102,'Tableau coefficient '!$A$3:$B$1004,2,FALSE)</f>
        <v>0</v>
      </c>
      <c r="BJ102" s="95">
        <v>0</v>
      </c>
      <c r="BK102" s="93">
        <v>0</v>
      </c>
      <c r="BL102" s="93" t="str">
        <f t="shared" si="67"/>
        <v>00</v>
      </c>
      <c r="BM102" s="96">
        <f>VLOOKUP(BL102,'Tableau coefficient '!$A$3:$B$1004,2,FALSE)</f>
        <v>0</v>
      </c>
      <c r="BN102" s="97">
        <f t="shared" si="78"/>
        <v>40</v>
      </c>
      <c r="BO102" s="93">
        <f t="shared" si="69"/>
        <v>300</v>
      </c>
    </row>
    <row r="103" spans="1:67" ht="14" customHeight="1">
      <c r="A103" s="98" t="s">
        <v>1155</v>
      </c>
      <c r="B103" s="94" t="s">
        <v>1156</v>
      </c>
      <c r="C103" s="74" t="s">
        <v>19</v>
      </c>
      <c r="D103" s="74" t="s">
        <v>1635</v>
      </c>
      <c r="E103" s="94" t="s">
        <v>15</v>
      </c>
      <c r="F103" s="95" t="s">
        <v>1506</v>
      </c>
      <c r="G103" s="93">
        <v>22</v>
      </c>
      <c r="H103" s="93" t="str">
        <f t="shared" si="77"/>
        <v>XS22</v>
      </c>
      <c r="I103" s="96">
        <f>VLOOKUP(H103,'Tableau coefficient '!$A$3:$B$1004,2,FALSE)</f>
        <v>60.5</v>
      </c>
      <c r="J103" s="95">
        <v>0</v>
      </c>
      <c r="K103" s="93">
        <v>0</v>
      </c>
      <c r="L103" s="93" t="str">
        <f t="shared" si="59"/>
        <v>00</v>
      </c>
      <c r="M103" s="96">
        <f>VLOOKUP(L103,'Tableau coefficient '!$A$3:$B$1004,2,FALSE)</f>
        <v>0</v>
      </c>
      <c r="N103" s="95" t="s">
        <v>1506</v>
      </c>
      <c r="O103" s="93">
        <v>18</v>
      </c>
      <c r="P103" s="93" t="str">
        <f t="shared" si="72"/>
        <v>XS18</v>
      </c>
      <c r="Q103" s="96">
        <f>VLOOKUP(P103,'Tableau coefficient '!$A$3:$B$1004,2,FALSE)</f>
        <v>62.5</v>
      </c>
      <c r="R103" s="95" t="s">
        <v>1506</v>
      </c>
      <c r="S103" s="93">
        <v>26</v>
      </c>
      <c r="T103" s="93" t="str">
        <f t="shared" si="60"/>
        <v>XS26</v>
      </c>
      <c r="U103" s="96">
        <f>VLOOKUP(T103,'Tableau coefficient '!$A$3:$B$1004,2,FALSE)</f>
        <v>58.5</v>
      </c>
      <c r="V103" s="83" t="s">
        <v>1506</v>
      </c>
      <c r="W103" s="84">
        <v>37</v>
      </c>
      <c r="X103" s="84" t="str">
        <f t="shared" si="73"/>
        <v>XS37</v>
      </c>
      <c r="Y103" s="85">
        <f>(VLOOKUP(X103,'Tableau coefficient '!$A$3:$B$1004,2,FALSE))*2</f>
        <v>106</v>
      </c>
      <c r="Z103" s="83" t="s">
        <v>1506</v>
      </c>
      <c r="AA103" s="75">
        <v>27</v>
      </c>
      <c r="AB103" s="84" t="str">
        <f t="shared" si="63"/>
        <v>XS27</v>
      </c>
      <c r="AC103" s="85">
        <f>(VLOOKUP(AB103,'Tableau coefficient '!$A$3:$B$1004,2,FALSE))*2</f>
        <v>116</v>
      </c>
      <c r="AD103" s="95" t="s">
        <v>1506</v>
      </c>
      <c r="AE103" s="93">
        <v>24</v>
      </c>
      <c r="AF103" s="93" t="str">
        <f t="shared" si="61"/>
        <v>XS24</v>
      </c>
      <c r="AG103" s="96">
        <f>VLOOKUP(AF103,'Tableau coefficient '!$A$3:$B$1004,2,FALSE)</f>
        <v>59.5</v>
      </c>
      <c r="AH103" s="95">
        <v>0</v>
      </c>
      <c r="AI103" s="93">
        <v>0</v>
      </c>
      <c r="AJ103" s="93" t="str">
        <f t="shared" si="64"/>
        <v>00</v>
      </c>
      <c r="AK103" s="96">
        <f>VLOOKUP(AJ103,'Tableau coefficient '!$A$3:$B$1004,2,FALSE)</f>
        <v>0</v>
      </c>
      <c r="AL103" s="95">
        <v>0</v>
      </c>
      <c r="AM103" s="93">
        <v>0</v>
      </c>
      <c r="AN103" s="93" t="str">
        <f t="shared" si="74"/>
        <v>00</v>
      </c>
      <c r="AO103" s="96">
        <f>VLOOKUP(AN103,'Tableau coefficient '!$A$3:$B$1004,2,FALSE)</f>
        <v>0</v>
      </c>
      <c r="AP103" s="95">
        <v>0</v>
      </c>
      <c r="AQ103" s="93">
        <v>0</v>
      </c>
      <c r="AR103" s="93" t="str">
        <f t="shared" si="62"/>
        <v>00</v>
      </c>
      <c r="AS103" s="96">
        <f>VLOOKUP(AR103,'Tableau coefficient '!$A$3:$B$1004,2,FALSE)</f>
        <v>0</v>
      </c>
      <c r="AT103" s="95">
        <v>0</v>
      </c>
      <c r="AU103" s="93">
        <v>0</v>
      </c>
      <c r="AV103" s="93" t="str">
        <f t="shared" si="65"/>
        <v>00</v>
      </c>
      <c r="AW103" s="96">
        <f>VLOOKUP(AV103,'Tableau coefficient '!$A$3:$B$1004,2,FALSE)</f>
        <v>0</v>
      </c>
      <c r="AX103" s="95" t="s">
        <v>1506</v>
      </c>
      <c r="AY103" s="93">
        <v>29</v>
      </c>
      <c r="AZ103" s="93" t="str">
        <f t="shared" si="75"/>
        <v>XS29</v>
      </c>
      <c r="BA103" s="96">
        <f>VLOOKUP(AZ103,'Tableau coefficient '!$A$3:$B$1004,2,FALSE)</f>
        <v>57</v>
      </c>
      <c r="BB103" s="83" t="s">
        <v>1506</v>
      </c>
      <c r="BC103" s="84">
        <v>28</v>
      </c>
      <c r="BD103" s="84" t="str">
        <f t="shared" si="66"/>
        <v>XS28</v>
      </c>
      <c r="BE103" s="85">
        <f>(VLOOKUP(BD103,'Tableau coefficient '!$A$3:$B$1004,2,FALSE))*2</f>
        <v>115</v>
      </c>
      <c r="BF103" s="95">
        <v>0</v>
      </c>
      <c r="BG103" s="93">
        <v>0</v>
      </c>
      <c r="BH103" s="93" t="str">
        <f t="shared" si="76"/>
        <v>00</v>
      </c>
      <c r="BI103" s="96">
        <f>VLOOKUP(BH103,'Tableau coefficient '!$A$3:$B$1004,2,FALSE)</f>
        <v>0</v>
      </c>
      <c r="BJ103" s="95">
        <v>0</v>
      </c>
      <c r="BK103" s="93">
        <v>0</v>
      </c>
      <c r="BL103" s="93" t="str">
        <f t="shared" si="67"/>
        <v>00</v>
      </c>
      <c r="BM103" s="96">
        <f>VLOOKUP(BL103,'Tableau coefficient '!$A$3:$B$1004,2,FALSE)</f>
        <v>0</v>
      </c>
      <c r="BN103" s="97">
        <f t="shared" si="78"/>
        <v>635</v>
      </c>
      <c r="BO103" s="93">
        <f t="shared" si="69"/>
        <v>91</v>
      </c>
    </row>
    <row r="104" spans="1:67" ht="14" customHeight="1">
      <c r="A104" s="98" t="s">
        <v>1095</v>
      </c>
      <c r="B104" s="94" t="s">
        <v>1157</v>
      </c>
      <c r="C104" s="74" t="s">
        <v>19</v>
      </c>
      <c r="D104" s="74" t="s">
        <v>1634</v>
      </c>
      <c r="E104" s="94" t="s">
        <v>11</v>
      </c>
      <c r="F104" s="95" t="s">
        <v>1506</v>
      </c>
      <c r="G104" s="93">
        <v>20</v>
      </c>
      <c r="H104" s="93" t="str">
        <f t="shared" si="77"/>
        <v>XS20</v>
      </c>
      <c r="I104" s="96">
        <f>VLOOKUP(H104,'Tableau coefficient '!$A$3:$B$1004,2,FALSE)</f>
        <v>61.5</v>
      </c>
      <c r="J104" s="95" t="s">
        <v>1506</v>
      </c>
      <c r="K104" s="93">
        <v>25</v>
      </c>
      <c r="L104" s="93" t="str">
        <f t="shared" ref="L104:L148" si="79">(J104&amp;K104)</f>
        <v>XS25</v>
      </c>
      <c r="M104" s="96">
        <f>VLOOKUP(L104,'Tableau coefficient '!$A$3:$B$1004,2,FALSE)</f>
        <v>59</v>
      </c>
      <c r="N104" s="95">
        <v>0</v>
      </c>
      <c r="O104" s="93">
        <v>0</v>
      </c>
      <c r="P104" s="93" t="str">
        <f t="shared" si="72"/>
        <v>00</v>
      </c>
      <c r="Q104" s="96">
        <f>VLOOKUP(P104,'Tableau coefficient '!$A$3:$B$1004,2,FALSE)</f>
        <v>0</v>
      </c>
      <c r="R104" s="95" t="s">
        <v>1506</v>
      </c>
      <c r="S104" s="93">
        <v>22</v>
      </c>
      <c r="T104" s="93" t="str">
        <f t="shared" ref="T104:T148" si="80">(R104&amp;S104)</f>
        <v>XS22</v>
      </c>
      <c r="U104" s="96">
        <f>VLOOKUP(T104,'Tableau coefficient '!$A$3:$B$1004,2,FALSE)</f>
        <v>60.5</v>
      </c>
      <c r="V104" s="83" t="s">
        <v>1506</v>
      </c>
      <c r="W104" s="84">
        <v>23</v>
      </c>
      <c r="X104" s="84" t="str">
        <f t="shared" si="73"/>
        <v>XS23</v>
      </c>
      <c r="Y104" s="85">
        <f>(VLOOKUP(X104,'Tableau coefficient '!$A$3:$B$1004,2,FALSE))*2</f>
        <v>120</v>
      </c>
      <c r="Z104" s="83">
        <v>0</v>
      </c>
      <c r="AA104" s="75">
        <v>0</v>
      </c>
      <c r="AB104" s="84" t="str">
        <f t="shared" si="63"/>
        <v>00</v>
      </c>
      <c r="AC104" s="85">
        <f>(VLOOKUP(AB104,'Tableau coefficient '!$A$3:$B$1004,2,FALSE))*2</f>
        <v>0</v>
      </c>
      <c r="AD104" s="95" t="s">
        <v>1506</v>
      </c>
      <c r="AE104" s="93">
        <v>18</v>
      </c>
      <c r="AF104" s="93" t="str">
        <f t="shared" ref="AF104:AF148" si="81">(AD104&amp;AE104)</f>
        <v>XS18</v>
      </c>
      <c r="AG104" s="96">
        <f>VLOOKUP(AF104,'Tableau coefficient '!$A$3:$B$1004,2,FALSE)</f>
        <v>62.5</v>
      </c>
      <c r="AH104" s="95">
        <v>0</v>
      </c>
      <c r="AI104" s="93">
        <v>0</v>
      </c>
      <c r="AJ104" s="93" t="str">
        <f t="shared" si="64"/>
        <v>00</v>
      </c>
      <c r="AK104" s="96">
        <f>VLOOKUP(AJ104,'Tableau coefficient '!$A$3:$B$1004,2,FALSE)</f>
        <v>0</v>
      </c>
      <c r="AL104" s="95" t="s">
        <v>1506</v>
      </c>
      <c r="AM104" s="93">
        <v>19</v>
      </c>
      <c r="AN104" s="93" t="str">
        <f t="shared" si="74"/>
        <v>XS19</v>
      </c>
      <c r="AO104" s="96">
        <f>VLOOKUP(AN104,'Tableau coefficient '!$A$3:$B$1004,2,FALSE)</f>
        <v>62</v>
      </c>
      <c r="AP104" s="95" t="s">
        <v>1506</v>
      </c>
      <c r="AQ104" s="93">
        <v>29</v>
      </c>
      <c r="AR104" s="93" t="str">
        <f t="shared" ref="AR104:AR148" si="82">(AP104&amp;AQ104)</f>
        <v>XS29</v>
      </c>
      <c r="AS104" s="96">
        <f>VLOOKUP(AR104,'Tableau coefficient '!$A$3:$B$1004,2,FALSE)</f>
        <v>57</v>
      </c>
      <c r="AT104" s="95">
        <v>0</v>
      </c>
      <c r="AU104" s="93">
        <v>0</v>
      </c>
      <c r="AV104" s="93" t="str">
        <f t="shared" si="65"/>
        <v>00</v>
      </c>
      <c r="AW104" s="96">
        <f>VLOOKUP(AV104,'Tableau coefficient '!$A$3:$B$1004,2,FALSE)</f>
        <v>0</v>
      </c>
      <c r="AX104" s="95">
        <v>0</v>
      </c>
      <c r="AY104" s="93">
        <v>0</v>
      </c>
      <c r="AZ104" s="93" t="str">
        <f t="shared" si="75"/>
        <v>00</v>
      </c>
      <c r="BA104" s="96">
        <f>VLOOKUP(AZ104,'Tableau coefficient '!$A$3:$B$1004,2,FALSE)</f>
        <v>0</v>
      </c>
      <c r="BB104" s="83" t="s">
        <v>1506</v>
      </c>
      <c r="BC104" s="84">
        <v>23</v>
      </c>
      <c r="BD104" s="84" t="str">
        <f t="shared" si="66"/>
        <v>XS23</v>
      </c>
      <c r="BE104" s="85">
        <f>(VLOOKUP(BD104,'Tableau coefficient '!$A$3:$B$1004,2,FALSE))*2</f>
        <v>120</v>
      </c>
      <c r="BF104" s="95">
        <v>0</v>
      </c>
      <c r="BG104" s="93">
        <v>0</v>
      </c>
      <c r="BH104" s="93" t="str">
        <f t="shared" si="76"/>
        <v>00</v>
      </c>
      <c r="BI104" s="96">
        <f>VLOOKUP(BH104,'Tableau coefficient '!$A$3:$B$1004,2,FALSE)</f>
        <v>0</v>
      </c>
      <c r="BJ104" s="95">
        <v>0</v>
      </c>
      <c r="BK104" s="93">
        <v>0</v>
      </c>
      <c r="BL104" s="93" t="str">
        <f t="shared" si="67"/>
        <v>00</v>
      </c>
      <c r="BM104" s="96">
        <f>VLOOKUP(BL104,'Tableau coefficient '!$A$3:$B$1004,2,FALSE)</f>
        <v>0</v>
      </c>
      <c r="BN104" s="97">
        <f t="shared" si="78"/>
        <v>602.5</v>
      </c>
      <c r="BO104" s="93">
        <f t="shared" si="69"/>
        <v>100</v>
      </c>
    </row>
    <row r="105" spans="1:67" ht="14" customHeight="1">
      <c r="A105" s="90" t="s">
        <v>1070</v>
      </c>
      <c r="B105" s="91" t="s">
        <v>1158</v>
      </c>
      <c r="C105" s="74" t="s">
        <v>19</v>
      </c>
      <c r="D105" s="74" t="s">
        <v>1635</v>
      </c>
      <c r="E105" s="94" t="s">
        <v>11</v>
      </c>
      <c r="F105" s="95">
        <v>0</v>
      </c>
      <c r="G105" s="93">
        <v>0</v>
      </c>
      <c r="H105" s="93" t="str">
        <f t="shared" si="77"/>
        <v>00</v>
      </c>
      <c r="I105" s="96">
        <f>VLOOKUP(H105,'Tableau coefficient '!$A$3:$B$1004,2,FALSE)</f>
        <v>0</v>
      </c>
      <c r="J105" s="95" t="s">
        <v>1506</v>
      </c>
      <c r="K105" s="93">
        <v>30</v>
      </c>
      <c r="L105" s="93" t="str">
        <f t="shared" si="79"/>
        <v>XS30</v>
      </c>
      <c r="M105" s="96">
        <f>VLOOKUP(L105,'Tableau coefficient '!$A$3:$B$1004,2,FALSE)</f>
        <v>56.5</v>
      </c>
      <c r="N105" s="95">
        <v>0</v>
      </c>
      <c r="O105" s="93">
        <v>0</v>
      </c>
      <c r="P105" s="93" t="str">
        <f t="shared" si="72"/>
        <v>00</v>
      </c>
      <c r="Q105" s="96">
        <f>VLOOKUP(P105,'Tableau coefficient '!$A$3:$B$1004,2,FALSE)</f>
        <v>0</v>
      </c>
      <c r="R105" s="95" t="s">
        <v>1506</v>
      </c>
      <c r="S105" s="93">
        <v>44</v>
      </c>
      <c r="T105" s="93" t="str">
        <f t="shared" si="80"/>
        <v>XS44</v>
      </c>
      <c r="U105" s="96">
        <f>VLOOKUP(T105,'Tableau coefficient '!$A$3:$B$1004,2,FALSE)</f>
        <v>49.5</v>
      </c>
      <c r="V105" s="83" t="s">
        <v>1506</v>
      </c>
      <c r="W105" s="84">
        <v>49</v>
      </c>
      <c r="X105" s="84" t="str">
        <f t="shared" si="73"/>
        <v>XS49</v>
      </c>
      <c r="Y105" s="85">
        <f>(VLOOKUP(X105,'Tableau coefficient '!$A$3:$B$1004,2,FALSE))*2</f>
        <v>94</v>
      </c>
      <c r="Z105" s="83" t="s">
        <v>1506</v>
      </c>
      <c r="AA105" s="75">
        <v>40</v>
      </c>
      <c r="AB105" s="84" t="str">
        <f t="shared" ref="AB105:AB148" si="83">(Z105&amp;AA105)</f>
        <v>XS40</v>
      </c>
      <c r="AC105" s="85">
        <f>(VLOOKUP(AB105,'Tableau coefficient '!$A$3:$B$1004,2,FALSE))*2</f>
        <v>103</v>
      </c>
      <c r="AD105" s="95" t="s">
        <v>1506</v>
      </c>
      <c r="AE105" s="93">
        <v>26</v>
      </c>
      <c r="AF105" s="93" t="str">
        <f t="shared" si="81"/>
        <v>XS26</v>
      </c>
      <c r="AG105" s="96">
        <f>VLOOKUP(AF105,'Tableau coefficient '!$A$3:$B$1004,2,FALSE)</f>
        <v>58.5</v>
      </c>
      <c r="AH105" s="95">
        <v>0</v>
      </c>
      <c r="AI105" s="93">
        <v>0</v>
      </c>
      <c r="AJ105" s="93" t="str">
        <f t="shared" ref="AJ105:AJ148" si="84">(AH105&amp;AI105)</f>
        <v>00</v>
      </c>
      <c r="AK105" s="96">
        <f>VLOOKUP(AJ105,'Tableau coefficient '!$A$3:$B$1004,2,FALSE)</f>
        <v>0</v>
      </c>
      <c r="AL105" s="95" t="s">
        <v>1506</v>
      </c>
      <c r="AM105" s="93">
        <v>33</v>
      </c>
      <c r="AN105" s="93" t="str">
        <f t="shared" si="74"/>
        <v>XS33</v>
      </c>
      <c r="AO105" s="96">
        <f>VLOOKUP(AN105,'Tableau coefficient '!$A$3:$B$1004,2,FALSE)</f>
        <v>55</v>
      </c>
      <c r="AP105" s="95" t="s">
        <v>1506</v>
      </c>
      <c r="AQ105" s="93">
        <v>30</v>
      </c>
      <c r="AR105" s="93" t="str">
        <f t="shared" si="82"/>
        <v>XS30</v>
      </c>
      <c r="AS105" s="96">
        <f>VLOOKUP(AR105,'Tableau coefficient '!$A$3:$B$1004,2,FALSE)</f>
        <v>56.5</v>
      </c>
      <c r="AT105" s="95">
        <v>0</v>
      </c>
      <c r="AU105" s="93">
        <v>0</v>
      </c>
      <c r="AV105" s="93" t="str">
        <f t="shared" ref="AV105:AV148" si="85">(AT105&amp;AU105)</f>
        <v>00</v>
      </c>
      <c r="AW105" s="96">
        <f>VLOOKUP(AV105,'Tableau coefficient '!$A$3:$B$1004,2,FALSE)</f>
        <v>0</v>
      </c>
      <c r="AX105" s="95" t="s">
        <v>1506</v>
      </c>
      <c r="AY105" s="93">
        <v>27</v>
      </c>
      <c r="AZ105" s="93" t="str">
        <f t="shared" si="75"/>
        <v>XS27</v>
      </c>
      <c r="BA105" s="96">
        <f>VLOOKUP(AZ105,'Tableau coefficient '!$A$3:$B$1004,2,FALSE)</f>
        <v>58</v>
      </c>
      <c r="BB105" s="83" t="s">
        <v>1506</v>
      </c>
      <c r="BC105" s="84">
        <v>30</v>
      </c>
      <c r="BD105" s="84" t="str">
        <f t="shared" ref="BD105:BD148" si="86">(BB105&amp;BC105)</f>
        <v>XS30</v>
      </c>
      <c r="BE105" s="85">
        <f>(VLOOKUP(BD105,'Tableau coefficient '!$A$3:$B$1004,2,FALSE))*2</f>
        <v>113</v>
      </c>
      <c r="BF105" s="95">
        <v>0</v>
      </c>
      <c r="BG105" s="93">
        <v>0</v>
      </c>
      <c r="BH105" s="93" t="str">
        <f t="shared" si="76"/>
        <v>00</v>
      </c>
      <c r="BI105" s="96">
        <f>VLOOKUP(BH105,'Tableau coefficient '!$A$3:$B$1004,2,FALSE)</f>
        <v>0</v>
      </c>
      <c r="BJ105" s="95">
        <v>0</v>
      </c>
      <c r="BK105" s="93">
        <v>0</v>
      </c>
      <c r="BL105" s="93" t="str">
        <f t="shared" ref="BL105:BL148" si="87">(BJ105&amp;BK105)</f>
        <v>00</v>
      </c>
      <c r="BM105" s="96">
        <f>VLOOKUP(BL105,'Tableau coefficient '!$A$3:$B$1004,2,FALSE)</f>
        <v>0</v>
      </c>
      <c r="BN105" s="97">
        <f t="shared" si="78"/>
        <v>644</v>
      </c>
      <c r="BO105" s="93">
        <f t="shared" si="69"/>
        <v>87</v>
      </c>
    </row>
    <row r="106" spans="1:67" ht="14" customHeight="1">
      <c r="A106" s="87" t="s">
        <v>1159</v>
      </c>
      <c r="B106" s="88" t="s">
        <v>1160</v>
      </c>
      <c r="C106" s="74" t="s">
        <v>19</v>
      </c>
      <c r="D106" s="74" t="s">
        <v>1634</v>
      </c>
      <c r="E106" s="94" t="s">
        <v>11</v>
      </c>
      <c r="F106" s="95" t="s">
        <v>1506</v>
      </c>
      <c r="G106" s="93">
        <v>39</v>
      </c>
      <c r="H106" s="93" t="str">
        <f t="shared" si="77"/>
        <v>XS39</v>
      </c>
      <c r="I106" s="96">
        <f>VLOOKUP(H106,'Tableau coefficient '!$A$3:$B$1004,2,FALSE)</f>
        <v>52</v>
      </c>
      <c r="J106" s="95" t="s">
        <v>1506</v>
      </c>
      <c r="K106" s="93">
        <v>31</v>
      </c>
      <c r="L106" s="93" t="str">
        <f t="shared" si="79"/>
        <v>XS31</v>
      </c>
      <c r="M106" s="96">
        <f>VLOOKUP(L106,'Tableau coefficient '!$A$3:$B$1004,2,FALSE)</f>
        <v>56</v>
      </c>
      <c r="N106" s="95">
        <v>0</v>
      </c>
      <c r="O106" s="93">
        <v>0</v>
      </c>
      <c r="P106" s="93" t="str">
        <f t="shared" si="72"/>
        <v>00</v>
      </c>
      <c r="Q106" s="96">
        <f>VLOOKUP(P106,'Tableau coefficient '!$A$3:$B$1004,2,FALSE)</f>
        <v>0</v>
      </c>
      <c r="R106" s="95" t="s">
        <v>1506</v>
      </c>
      <c r="S106" s="93">
        <v>35</v>
      </c>
      <c r="T106" s="93" t="str">
        <f t="shared" si="80"/>
        <v>XS35</v>
      </c>
      <c r="U106" s="96">
        <f>VLOOKUP(T106,'Tableau coefficient '!$A$3:$B$1004,2,FALSE)</f>
        <v>54</v>
      </c>
      <c r="V106" s="83" t="s">
        <v>1506</v>
      </c>
      <c r="W106" s="84">
        <v>45</v>
      </c>
      <c r="X106" s="84" t="str">
        <f t="shared" si="73"/>
        <v>XS45</v>
      </c>
      <c r="Y106" s="85">
        <f>(VLOOKUP(X106,'Tableau coefficient '!$A$3:$B$1004,2,FALSE))*2</f>
        <v>98</v>
      </c>
      <c r="Z106" s="83" t="s">
        <v>1506</v>
      </c>
      <c r="AA106" s="75">
        <v>33</v>
      </c>
      <c r="AB106" s="84" t="str">
        <f t="shared" si="83"/>
        <v>XS33</v>
      </c>
      <c r="AC106" s="85">
        <f>(VLOOKUP(AB106,'Tableau coefficient '!$A$3:$B$1004,2,FALSE))*2</f>
        <v>110</v>
      </c>
      <c r="AD106" s="95" t="s">
        <v>1506</v>
      </c>
      <c r="AE106" s="93">
        <v>40</v>
      </c>
      <c r="AF106" s="93" t="str">
        <f t="shared" si="81"/>
        <v>XS40</v>
      </c>
      <c r="AG106" s="96">
        <f>VLOOKUP(AF106,'Tableau coefficient '!$A$3:$B$1004,2,FALSE)</f>
        <v>51.5</v>
      </c>
      <c r="AH106" s="95">
        <v>0</v>
      </c>
      <c r="AI106" s="93">
        <v>0</v>
      </c>
      <c r="AJ106" s="93" t="str">
        <f t="shared" si="84"/>
        <v>00</v>
      </c>
      <c r="AK106" s="96">
        <f>VLOOKUP(AJ106,'Tableau coefficient '!$A$3:$B$1004,2,FALSE)</f>
        <v>0</v>
      </c>
      <c r="AL106" s="95" t="s">
        <v>1506</v>
      </c>
      <c r="AM106" s="93">
        <v>34</v>
      </c>
      <c r="AN106" s="93" t="str">
        <f t="shared" si="74"/>
        <v>XS34</v>
      </c>
      <c r="AO106" s="96">
        <f>VLOOKUP(AN106,'Tableau coefficient '!$A$3:$B$1004,2,FALSE)</f>
        <v>54.5</v>
      </c>
      <c r="AP106" s="95" t="s">
        <v>1506</v>
      </c>
      <c r="AQ106" s="93">
        <v>33</v>
      </c>
      <c r="AR106" s="93" t="str">
        <f t="shared" si="82"/>
        <v>XS33</v>
      </c>
      <c r="AS106" s="96">
        <f>VLOOKUP(AR106,'Tableau coefficient '!$A$3:$B$1004,2,FALSE)</f>
        <v>55</v>
      </c>
      <c r="AT106" s="95">
        <v>0</v>
      </c>
      <c r="AU106" s="93">
        <v>0</v>
      </c>
      <c r="AV106" s="93" t="str">
        <f t="shared" si="85"/>
        <v>00</v>
      </c>
      <c r="AW106" s="96">
        <f>VLOOKUP(AV106,'Tableau coefficient '!$A$3:$B$1004,2,FALSE)</f>
        <v>0</v>
      </c>
      <c r="AX106" s="95" t="s">
        <v>1506</v>
      </c>
      <c r="AY106" s="93">
        <v>25</v>
      </c>
      <c r="AZ106" s="93" t="str">
        <f t="shared" si="75"/>
        <v>XS25</v>
      </c>
      <c r="BA106" s="96">
        <f>VLOOKUP(AZ106,'Tableau coefficient '!$A$3:$B$1004,2,FALSE)</f>
        <v>59</v>
      </c>
      <c r="BB106" s="83" t="s">
        <v>1506</v>
      </c>
      <c r="BC106" s="84">
        <v>33</v>
      </c>
      <c r="BD106" s="84" t="str">
        <f t="shared" si="86"/>
        <v>XS33</v>
      </c>
      <c r="BE106" s="85">
        <f>(VLOOKUP(BD106,'Tableau coefficient '!$A$3:$B$1004,2,FALSE))*2</f>
        <v>110</v>
      </c>
      <c r="BF106" s="95">
        <v>0</v>
      </c>
      <c r="BG106" s="93">
        <v>0</v>
      </c>
      <c r="BH106" s="93" t="str">
        <f t="shared" si="76"/>
        <v>00</v>
      </c>
      <c r="BI106" s="96">
        <f>VLOOKUP(BH106,'Tableau coefficient '!$A$3:$B$1004,2,FALSE)</f>
        <v>0</v>
      </c>
      <c r="BJ106" s="95">
        <v>0</v>
      </c>
      <c r="BK106" s="93">
        <v>0</v>
      </c>
      <c r="BL106" s="93" t="str">
        <f t="shared" si="87"/>
        <v>00</v>
      </c>
      <c r="BM106" s="96">
        <f>VLOOKUP(BL106,'Tableau coefficient '!$A$3:$B$1004,2,FALSE)</f>
        <v>0</v>
      </c>
      <c r="BN106" s="97">
        <f t="shared" si="78"/>
        <v>700</v>
      </c>
      <c r="BO106" s="93">
        <f t="shared" si="69"/>
        <v>76</v>
      </c>
    </row>
    <row r="107" spans="1:67" ht="14" customHeight="1">
      <c r="A107" s="76" t="s">
        <v>1161</v>
      </c>
      <c r="B107" s="77" t="s">
        <v>1162</v>
      </c>
      <c r="C107" s="74" t="s">
        <v>19</v>
      </c>
      <c r="D107" s="74" t="s">
        <v>1635</v>
      </c>
      <c r="E107" s="94" t="s">
        <v>11</v>
      </c>
      <c r="F107" s="95" t="s">
        <v>1506</v>
      </c>
      <c r="G107" s="93">
        <v>34</v>
      </c>
      <c r="H107" s="93" t="str">
        <f t="shared" si="77"/>
        <v>XS34</v>
      </c>
      <c r="I107" s="96">
        <f>VLOOKUP(H107,'Tableau coefficient '!$A$3:$B$1004,2,FALSE)</f>
        <v>54.5</v>
      </c>
      <c r="J107" s="95">
        <v>0</v>
      </c>
      <c r="K107" s="93">
        <v>0</v>
      </c>
      <c r="L107" s="93" t="str">
        <f t="shared" si="79"/>
        <v>00</v>
      </c>
      <c r="M107" s="96">
        <f>VLOOKUP(L107,'Tableau coefficient '!$A$3:$B$1004,2,FALSE)</f>
        <v>0</v>
      </c>
      <c r="N107" s="95" t="s">
        <v>1506</v>
      </c>
      <c r="O107" s="93">
        <v>20</v>
      </c>
      <c r="P107" s="93" t="str">
        <f t="shared" si="72"/>
        <v>XS20</v>
      </c>
      <c r="Q107" s="96">
        <f>VLOOKUP(P107,'Tableau coefficient '!$A$3:$B$1004,2,FALSE)</f>
        <v>61.5</v>
      </c>
      <c r="R107" s="95" t="s">
        <v>1506</v>
      </c>
      <c r="S107" s="93">
        <v>36</v>
      </c>
      <c r="T107" s="93" t="str">
        <f t="shared" si="80"/>
        <v>XS36</v>
      </c>
      <c r="U107" s="96">
        <f>VLOOKUP(T107,'Tableau coefficient '!$A$3:$B$1004,2,FALSE)</f>
        <v>53.5</v>
      </c>
      <c r="V107" s="83" t="s">
        <v>1506</v>
      </c>
      <c r="W107" s="84">
        <v>38</v>
      </c>
      <c r="X107" s="84" t="str">
        <f t="shared" si="73"/>
        <v>XS38</v>
      </c>
      <c r="Y107" s="85">
        <f>(VLOOKUP(X107,'Tableau coefficient '!$A$3:$B$1004,2,FALSE))*2</f>
        <v>105</v>
      </c>
      <c r="Z107" s="83" t="s">
        <v>1506</v>
      </c>
      <c r="AA107" s="75">
        <v>17</v>
      </c>
      <c r="AB107" s="84" t="str">
        <f t="shared" si="83"/>
        <v>XS17</v>
      </c>
      <c r="AC107" s="85">
        <f>(VLOOKUP(AB107,'Tableau coefficient '!$A$3:$B$1004,2,FALSE))*2</f>
        <v>126</v>
      </c>
      <c r="AD107" s="95" t="s">
        <v>1506</v>
      </c>
      <c r="AE107" s="93">
        <v>20</v>
      </c>
      <c r="AF107" s="93" t="str">
        <f t="shared" si="81"/>
        <v>XS20</v>
      </c>
      <c r="AG107" s="96">
        <f>VLOOKUP(AF107,'Tableau coefficient '!$A$3:$B$1004,2,FALSE)</f>
        <v>61.5</v>
      </c>
      <c r="AH107" s="95">
        <v>0</v>
      </c>
      <c r="AI107" s="93">
        <v>0</v>
      </c>
      <c r="AJ107" s="93" t="str">
        <f t="shared" si="84"/>
        <v>00</v>
      </c>
      <c r="AK107" s="96">
        <f>VLOOKUP(AJ107,'Tableau coefficient '!$A$3:$B$1004,2,FALSE)</f>
        <v>0</v>
      </c>
      <c r="AL107" s="95" t="s">
        <v>1506</v>
      </c>
      <c r="AM107" s="93">
        <v>40</v>
      </c>
      <c r="AN107" s="93" t="str">
        <f t="shared" si="74"/>
        <v>XS40</v>
      </c>
      <c r="AO107" s="96">
        <f>VLOOKUP(AN107,'Tableau coefficient '!$A$3:$B$1004,2,FALSE)</f>
        <v>51.5</v>
      </c>
      <c r="AP107" s="95" t="s">
        <v>1506</v>
      </c>
      <c r="AQ107" s="93">
        <v>27</v>
      </c>
      <c r="AR107" s="93" t="str">
        <f t="shared" si="82"/>
        <v>XS27</v>
      </c>
      <c r="AS107" s="96">
        <f>VLOOKUP(AR107,'Tableau coefficient '!$A$3:$B$1004,2,FALSE)</f>
        <v>58</v>
      </c>
      <c r="AT107" s="95">
        <v>0</v>
      </c>
      <c r="AU107" s="93">
        <v>0</v>
      </c>
      <c r="AV107" s="93" t="str">
        <f t="shared" si="85"/>
        <v>00</v>
      </c>
      <c r="AW107" s="96">
        <f>VLOOKUP(AV107,'Tableau coefficient '!$A$3:$B$1004,2,FALSE)</f>
        <v>0</v>
      </c>
      <c r="AX107" s="95" t="s">
        <v>1506</v>
      </c>
      <c r="AY107" s="93">
        <v>19</v>
      </c>
      <c r="AZ107" s="93" t="str">
        <f t="shared" si="75"/>
        <v>XS19</v>
      </c>
      <c r="BA107" s="96">
        <f>VLOOKUP(AZ107,'Tableau coefficient '!$A$3:$B$1004,2,FALSE)</f>
        <v>62</v>
      </c>
      <c r="BB107" s="83" t="s">
        <v>1506</v>
      </c>
      <c r="BC107" s="84">
        <v>17</v>
      </c>
      <c r="BD107" s="84" t="str">
        <f t="shared" si="86"/>
        <v>XS17</v>
      </c>
      <c r="BE107" s="85">
        <f>(VLOOKUP(BD107,'Tableau coefficient '!$A$3:$B$1004,2,FALSE))*2</f>
        <v>126</v>
      </c>
      <c r="BF107" s="95">
        <v>0</v>
      </c>
      <c r="BG107" s="93">
        <v>0</v>
      </c>
      <c r="BH107" s="93" t="str">
        <f t="shared" si="76"/>
        <v>00</v>
      </c>
      <c r="BI107" s="96">
        <f>VLOOKUP(BH107,'Tableau coefficient '!$A$3:$B$1004,2,FALSE)</f>
        <v>0</v>
      </c>
      <c r="BJ107" s="95">
        <v>0</v>
      </c>
      <c r="BK107" s="93">
        <v>0</v>
      </c>
      <c r="BL107" s="93" t="str">
        <f t="shared" si="87"/>
        <v>00</v>
      </c>
      <c r="BM107" s="96">
        <f>VLOOKUP(BL107,'Tableau coefficient '!$A$3:$B$1004,2,FALSE)</f>
        <v>0</v>
      </c>
      <c r="BN107" s="97">
        <f t="shared" si="78"/>
        <v>759.5</v>
      </c>
      <c r="BO107" s="93">
        <f t="shared" si="69"/>
        <v>63</v>
      </c>
    </row>
    <row r="108" spans="1:67" ht="14" customHeight="1">
      <c r="A108" s="98" t="s">
        <v>1163</v>
      </c>
      <c r="B108" s="94" t="s">
        <v>1164</v>
      </c>
      <c r="C108" s="74" t="s">
        <v>19</v>
      </c>
      <c r="D108" s="74" t="s">
        <v>1635</v>
      </c>
      <c r="E108" s="94" t="s">
        <v>11</v>
      </c>
      <c r="F108" s="95" t="s">
        <v>1506</v>
      </c>
      <c r="G108" s="93">
        <v>18</v>
      </c>
      <c r="H108" s="93" t="str">
        <f t="shared" si="77"/>
        <v>XS18</v>
      </c>
      <c r="I108" s="96">
        <f>VLOOKUP(H108,'Tableau coefficient '!$A$3:$B$1004,2,FALSE)</f>
        <v>62.5</v>
      </c>
      <c r="J108" s="95" t="s">
        <v>1506</v>
      </c>
      <c r="K108" s="93">
        <v>11</v>
      </c>
      <c r="L108" s="93" t="str">
        <f t="shared" si="79"/>
        <v>XS11</v>
      </c>
      <c r="M108" s="96">
        <f>VLOOKUP(L108,'Tableau coefficient '!$A$3:$B$1004,2,FALSE)</f>
        <v>70</v>
      </c>
      <c r="N108" s="95">
        <v>0</v>
      </c>
      <c r="O108" s="93">
        <v>0</v>
      </c>
      <c r="P108" s="93" t="str">
        <f t="shared" si="72"/>
        <v>00</v>
      </c>
      <c r="Q108" s="96">
        <f>VLOOKUP(P108,'Tableau coefficient '!$A$3:$B$1004,2,FALSE)</f>
        <v>0</v>
      </c>
      <c r="R108" s="95">
        <v>0</v>
      </c>
      <c r="S108" s="93">
        <v>0</v>
      </c>
      <c r="T108" s="93" t="str">
        <f t="shared" si="80"/>
        <v>00</v>
      </c>
      <c r="U108" s="96">
        <f>VLOOKUP(T108,'Tableau coefficient '!$A$3:$B$1004,2,FALSE)</f>
        <v>0</v>
      </c>
      <c r="V108" s="83">
        <v>0</v>
      </c>
      <c r="W108" s="84">
        <v>0</v>
      </c>
      <c r="X108" s="84" t="str">
        <f t="shared" si="73"/>
        <v>00</v>
      </c>
      <c r="Y108" s="85">
        <f>(VLOOKUP(X108,'Tableau coefficient '!$A$3:$B$1004,2,FALSE))*2</f>
        <v>0</v>
      </c>
      <c r="Z108" s="83" t="s">
        <v>1506</v>
      </c>
      <c r="AA108" s="75">
        <v>24</v>
      </c>
      <c r="AB108" s="84" t="str">
        <f t="shared" si="83"/>
        <v>XS24</v>
      </c>
      <c r="AC108" s="85">
        <f>(VLOOKUP(AB108,'Tableau coefficient '!$A$3:$B$1004,2,FALSE))*2</f>
        <v>119</v>
      </c>
      <c r="AD108" s="95" t="s">
        <v>1506</v>
      </c>
      <c r="AE108" s="93">
        <v>19</v>
      </c>
      <c r="AF108" s="93" t="str">
        <f t="shared" si="81"/>
        <v>XS19</v>
      </c>
      <c r="AG108" s="96">
        <f>VLOOKUP(AF108,'Tableau coefficient '!$A$3:$B$1004,2,FALSE)</f>
        <v>62</v>
      </c>
      <c r="AH108" s="95">
        <v>0</v>
      </c>
      <c r="AI108" s="93">
        <v>0</v>
      </c>
      <c r="AJ108" s="93" t="str">
        <f t="shared" si="84"/>
        <v>00</v>
      </c>
      <c r="AK108" s="96">
        <f>VLOOKUP(AJ108,'Tableau coefficient '!$A$3:$B$1004,2,FALSE)</f>
        <v>0</v>
      </c>
      <c r="AL108" s="95" t="s">
        <v>1506</v>
      </c>
      <c r="AM108" s="93">
        <v>12</v>
      </c>
      <c r="AN108" s="93" t="str">
        <f t="shared" si="74"/>
        <v>XS12</v>
      </c>
      <c r="AO108" s="96">
        <f>VLOOKUP(AN108,'Tableau coefficient '!$A$3:$B$1004,2,FALSE)</f>
        <v>67.5</v>
      </c>
      <c r="AP108" s="95" t="s">
        <v>1506</v>
      </c>
      <c r="AQ108" s="93">
        <v>26</v>
      </c>
      <c r="AR108" s="93" t="str">
        <f t="shared" si="82"/>
        <v>XS26</v>
      </c>
      <c r="AS108" s="96">
        <f>VLOOKUP(AR108,'Tableau coefficient '!$A$3:$B$1004,2,FALSE)</f>
        <v>58.5</v>
      </c>
      <c r="AT108" s="95">
        <v>0</v>
      </c>
      <c r="AU108" s="93">
        <v>0</v>
      </c>
      <c r="AV108" s="93" t="str">
        <f t="shared" si="85"/>
        <v>00</v>
      </c>
      <c r="AW108" s="96">
        <f>VLOOKUP(AV108,'Tableau coefficient '!$A$3:$B$1004,2,FALSE)</f>
        <v>0</v>
      </c>
      <c r="AX108" s="95" t="s">
        <v>1506</v>
      </c>
      <c r="AY108" s="93">
        <v>18</v>
      </c>
      <c r="AZ108" s="93" t="str">
        <f t="shared" si="75"/>
        <v>XS18</v>
      </c>
      <c r="BA108" s="96">
        <f>VLOOKUP(AZ108,'Tableau coefficient '!$A$3:$B$1004,2,FALSE)</f>
        <v>62.5</v>
      </c>
      <c r="BB108" s="83" t="s">
        <v>1506</v>
      </c>
      <c r="BC108" s="84">
        <v>26</v>
      </c>
      <c r="BD108" s="84" t="str">
        <f t="shared" si="86"/>
        <v>XS26</v>
      </c>
      <c r="BE108" s="85">
        <f>(VLOOKUP(BD108,'Tableau coefficient '!$A$3:$B$1004,2,FALSE))*2</f>
        <v>117</v>
      </c>
      <c r="BF108" s="95">
        <v>0</v>
      </c>
      <c r="BG108" s="93">
        <v>0</v>
      </c>
      <c r="BH108" s="93" t="str">
        <f t="shared" si="76"/>
        <v>00</v>
      </c>
      <c r="BI108" s="96">
        <f>VLOOKUP(BH108,'Tableau coefficient '!$A$3:$B$1004,2,FALSE)</f>
        <v>0</v>
      </c>
      <c r="BJ108" s="95">
        <v>0</v>
      </c>
      <c r="BK108" s="93">
        <v>0</v>
      </c>
      <c r="BL108" s="93" t="str">
        <f t="shared" si="87"/>
        <v>00</v>
      </c>
      <c r="BM108" s="96">
        <f>VLOOKUP(BL108,'Tableau coefficient '!$A$3:$B$1004,2,FALSE)</f>
        <v>0</v>
      </c>
      <c r="BN108" s="97">
        <f t="shared" si="78"/>
        <v>619</v>
      </c>
      <c r="BO108" s="93">
        <f t="shared" si="69"/>
        <v>95</v>
      </c>
    </row>
    <row r="109" spans="1:67" ht="14" customHeight="1">
      <c r="A109" s="98" t="s">
        <v>1104</v>
      </c>
      <c r="B109" s="94" t="s">
        <v>1165</v>
      </c>
      <c r="C109" s="74" t="s">
        <v>19</v>
      </c>
      <c r="D109" s="74" t="s">
        <v>1634</v>
      </c>
      <c r="E109" s="94" t="s">
        <v>1067</v>
      </c>
      <c r="F109" s="95" t="s">
        <v>1506</v>
      </c>
      <c r="G109" s="93">
        <v>33</v>
      </c>
      <c r="H109" s="93" t="str">
        <f t="shared" si="77"/>
        <v>XS33</v>
      </c>
      <c r="I109" s="96">
        <f>VLOOKUP(H109,'Tableau coefficient '!$A$3:$B$1004,2,FALSE)</f>
        <v>55</v>
      </c>
      <c r="J109" s="95" t="s">
        <v>1506</v>
      </c>
      <c r="K109" s="93">
        <v>28</v>
      </c>
      <c r="L109" s="93" t="str">
        <f t="shared" si="79"/>
        <v>XS28</v>
      </c>
      <c r="M109" s="96">
        <f>VLOOKUP(L109,'Tableau coefficient '!$A$3:$B$1004,2,FALSE)</f>
        <v>57.5</v>
      </c>
      <c r="N109" s="95" t="s">
        <v>1506</v>
      </c>
      <c r="O109" s="93">
        <v>21</v>
      </c>
      <c r="P109" s="93" t="str">
        <f t="shared" si="72"/>
        <v>XS21</v>
      </c>
      <c r="Q109" s="96">
        <f>VLOOKUP(P109,'Tableau coefficient '!$A$3:$B$1004,2,FALSE)</f>
        <v>61</v>
      </c>
      <c r="R109" s="95" t="s">
        <v>1506</v>
      </c>
      <c r="S109" s="93">
        <v>28</v>
      </c>
      <c r="T109" s="93" t="str">
        <f t="shared" si="80"/>
        <v>XS28</v>
      </c>
      <c r="U109" s="96">
        <f>VLOOKUP(T109,'Tableau coefficient '!$A$3:$B$1004,2,FALSE)</f>
        <v>57.5</v>
      </c>
      <c r="V109" s="83" t="s">
        <v>1506</v>
      </c>
      <c r="W109" s="84">
        <v>39</v>
      </c>
      <c r="X109" s="84" t="str">
        <f t="shared" si="73"/>
        <v>XS39</v>
      </c>
      <c r="Y109" s="85">
        <f>(VLOOKUP(X109,'Tableau coefficient '!$A$3:$B$1004,2,FALSE))*2</f>
        <v>104</v>
      </c>
      <c r="Z109" s="83" t="s">
        <v>1506</v>
      </c>
      <c r="AA109" s="75">
        <v>32</v>
      </c>
      <c r="AB109" s="84" t="str">
        <f t="shared" si="83"/>
        <v>XS32</v>
      </c>
      <c r="AC109" s="85">
        <f>(VLOOKUP(AB109,'Tableau coefficient '!$A$3:$B$1004,2,FALSE))*2</f>
        <v>111</v>
      </c>
      <c r="AD109" s="95">
        <v>0</v>
      </c>
      <c r="AE109" s="93">
        <v>0</v>
      </c>
      <c r="AF109" s="93" t="str">
        <f t="shared" si="81"/>
        <v>00</v>
      </c>
      <c r="AG109" s="96">
        <f>VLOOKUP(AF109,'Tableau coefficient '!$A$3:$B$1004,2,FALSE)</f>
        <v>0</v>
      </c>
      <c r="AH109" s="95">
        <v>0</v>
      </c>
      <c r="AI109" s="93">
        <v>0</v>
      </c>
      <c r="AJ109" s="93" t="str">
        <f t="shared" si="84"/>
        <v>00</v>
      </c>
      <c r="AK109" s="96">
        <f>VLOOKUP(AJ109,'Tableau coefficient '!$A$3:$B$1004,2,FALSE)</f>
        <v>0</v>
      </c>
      <c r="AL109" s="95">
        <v>0</v>
      </c>
      <c r="AM109" s="93">
        <v>0</v>
      </c>
      <c r="AN109" s="93" t="str">
        <f t="shared" si="74"/>
        <v>00</v>
      </c>
      <c r="AO109" s="96">
        <f>VLOOKUP(AN109,'Tableau coefficient '!$A$3:$B$1004,2,FALSE)</f>
        <v>0</v>
      </c>
      <c r="AP109" s="95">
        <v>0</v>
      </c>
      <c r="AQ109" s="93">
        <v>0</v>
      </c>
      <c r="AR109" s="93" t="str">
        <f t="shared" si="82"/>
        <v>00</v>
      </c>
      <c r="AS109" s="96">
        <f>VLOOKUP(AR109,'Tableau coefficient '!$A$3:$B$1004,2,FALSE)</f>
        <v>0</v>
      </c>
      <c r="AT109" s="95">
        <v>0</v>
      </c>
      <c r="AU109" s="93">
        <v>0</v>
      </c>
      <c r="AV109" s="93" t="str">
        <f t="shared" si="85"/>
        <v>00</v>
      </c>
      <c r="AW109" s="96">
        <f>VLOOKUP(AV109,'Tableau coefficient '!$A$3:$B$1004,2,FALSE)</f>
        <v>0</v>
      </c>
      <c r="AX109" s="95">
        <v>0</v>
      </c>
      <c r="AY109" s="93">
        <v>0</v>
      </c>
      <c r="AZ109" s="93" t="str">
        <f t="shared" si="75"/>
        <v>00</v>
      </c>
      <c r="BA109" s="96">
        <f>VLOOKUP(AZ109,'Tableau coefficient '!$A$3:$B$1004,2,FALSE)</f>
        <v>0</v>
      </c>
      <c r="BB109" s="83">
        <v>0</v>
      </c>
      <c r="BC109" s="84">
        <v>0</v>
      </c>
      <c r="BD109" s="84" t="str">
        <f t="shared" si="86"/>
        <v>00</v>
      </c>
      <c r="BE109" s="85">
        <f>(VLOOKUP(BD109,'Tableau coefficient '!$A$3:$B$1004,2,FALSE))*2</f>
        <v>0</v>
      </c>
      <c r="BF109" s="95">
        <v>0</v>
      </c>
      <c r="BG109" s="93">
        <v>0</v>
      </c>
      <c r="BH109" s="93" t="str">
        <f t="shared" si="76"/>
        <v>00</v>
      </c>
      <c r="BI109" s="96">
        <f>VLOOKUP(BH109,'Tableau coefficient '!$A$3:$B$1004,2,FALSE)</f>
        <v>0</v>
      </c>
      <c r="BJ109" s="95">
        <v>0</v>
      </c>
      <c r="BK109" s="93">
        <v>0</v>
      </c>
      <c r="BL109" s="93" t="str">
        <f t="shared" si="87"/>
        <v>00</v>
      </c>
      <c r="BM109" s="96">
        <f>VLOOKUP(BL109,'Tableau coefficient '!$A$3:$B$1004,2,FALSE)</f>
        <v>0</v>
      </c>
      <c r="BN109" s="97">
        <f t="shared" si="78"/>
        <v>446</v>
      </c>
      <c r="BO109" s="93">
        <f t="shared" si="69"/>
        <v>137</v>
      </c>
    </row>
    <row r="110" spans="1:67" ht="14" customHeight="1">
      <c r="A110" s="98" t="s">
        <v>1166</v>
      </c>
      <c r="B110" s="94" t="s">
        <v>1167</v>
      </c>
      <c r="C110" s="74" t="s">
        <v>19</v>
      </c>
      <c r="D110" s="74" t="s">
        <v>1634</v>
      </c>
      <c r="E110" s="94" t="s">
        <v>11</v>
      </c>
      <c r="F110" s="95">
        <v>0</v>
      </c>
      <c r="G110" s="93">
        <v>0</v>
      </c>
      <c r="H110" s="93" t="str">
        <f t="shared" si="77"/>
        <v>00</v>
      </c>
      <c r="I110" s="96">
        <f>VLOOKUP(H110,'Tableau coefficient '!$A$3:$B$1004,2,FALSE)</f>
        <v>0</v>
      </c>
      <c r="J110" s="95">
        <v>0</v>
      </c>
      <c r="K110" s="93">
        <v>0</v>
      </c>
      <c r="L110" s="93" t="str">
        <f t="shared" si="79"/>
        <v>00</v>
      </c>
      <c r="M110" s="96">
        <f>VLOOKUP(L110,'Tableau coefficient '!$A$3:$B$1004,2,FALSE)</f>
        <v>0</v>
      </c>
      <c r="N110" s="95">
        <v>0</v>
      </c>
      <c r="O110" s="93">
        <v>0</v>
      </c>
      <c r="P110" s="93" t="str">
        <f t="shared" si="72"/>
        <v>00</v>
      </c>
      <c r="Q110" s="96">
        <f>VLOOKUP(P110,'Tableau coefficient '!$A$3:$B$1004,2,FALSE)</f>
        <v>0</v>
      </c>
      <c r="R110" s="95">
        <v>0</v>
      </c>
      <c r="S110" s="93">
        <v>0</v>
      </c>
      <c r="T110" s="93" t="str">
        <f t="shared" si="80"/>
        <v>00</v>
      </c>
      <c r="U110" s="96">
        <f>VLOOKUP(T110,'Tableau coefficient '!$A$3:$B$1004,2,FALSE)</f>
        <v>0</v>
      </c>
      <c r="V110" s="83">
        <v>0</v>
      </c>
      <c r="W110" s="84">
        <v>0</v>
      </c>
      <c r="X110" s="84" t="str">
        <f t="shared" si="73"/>
        <v>00</v>
      </c>
      <c r="Y110" s="85">
        <f>(VLOOKUP(X110,'Tableau coefficient '!$A$3:$B$1004,2,FALSE))*2</f>
        <v>0</v>
      </c>
      <c r="Z110" s="83">
        <v>0</v>
      </c>
      <c r="AA110" s="75">
        <v>0</v>
      </c>
      <c r="AB110" s="84" t="str">
        <f t="shared" si="83"/>
        <v>00</v>
      </c>
      <c r="AC110" s="85">
        <f>(VLOOKUP(AB110,'Tableau coefficient '!$A$3:$B$1004,2,FALSE))*2</f>
        <v>0</v>
      </c>
      <c r="AD110" s="95">
        <v>0</v>
      </c>
      <c r="AE110" s="93">
        <v>0</v>
      </c>
      <c r="AF110" s="93" t="str">
        <f t="shared" si="81"/>
        <v>00</v>
      </c>
      <c r="AG110" s="96">
        <f>VLOOKUP(AF110,'Tableau coefficient '!$A$3:$B$1004,2,FALSE)</f>
        <v>0</v>
      </c>
      <c r="AH110" s="95">
        <v>0</v>
      </c>
      <c r="AI110" s="93">
        <v>0</v>
      </c>
      <c r="AJ110" s="93" t="str">
        <f t="shared" si="84"/>
        <v>00</v>
      </c>
      <c r="AK110" s="96">
        <f>VLOOKUP(AJ110,'Tableau coefficient '!$A$3:$B$1004,2,FALSE)</f>
        <v>0</v>
      </c>
      <c r="AL110" s="95">
        <v>0</v>
      </c>
      <c r="AM110" s="93">
        <v>0</v>
      </c>
      <c r="AN110" s="93" t="str">
        <f t="shared" si="74"/>
        <v>00</v>
      </c>
      <c r="AO110" s="96">
        <f>VLOOKUP(AN110,'Tableau coefficient '!$A$3:$B$1004,2,FALSE)</f>
        <v>0</v>
      </c>
      <c r="AP110" s="95">
        <v>0</v>
      </c>
      <c r="AQ110" s="93">
        <v>0</v>
      </c>
      <c r="AR110" s="93" t="str">
        <f t="shared" si="82"/>
        <v>00</v>
      </c>
      <c r="AS110" s="96">
        <f>VLOOKUP(AR110,'Tableau coefficient '!$A$3:$B$1004,2,FALSE)</f>
        <v>0</v>
      </c>
      <c r="AT110" s="95">
        <v>0</v>
      </c>
      <c r="AU110" s="93">
        <v>0</v>
      </c>
      <c r="AV110" s="93" t="str">
        <f t="shared" si="85"/>
        <v>00</v>
      </c>
      <c r="AW110" s="96">
        <f>VLOOKUP(AV110,'Tableau coefficient '!$A$3:$B$1004,2,FALSE)</f>
        <v>0</v>
      </c>
      <c r="AX110" s="95">
        <v>0</v>
      </c>
      <c r="AY110" s="93">
        <v>0</v>
      </c>
      <c r="AZ110" s="93" t="str">
        <f t="shared" si="75"/>
        <v>00</v>
      </c>
      <c r="BA110" s="96">
        <f>VLOOKUP(AZ110,'Tableau coefficient '!$A$3:$B$1004,2,FALSE)</f>
        <v>0</v>
      </c>
      <c r="BB110" s="83">
        <v>0</v>
      </c>
      <c r="BC110" s="84">
        <v>0</v>
      </c>
      <c r="BD110" s="84" t="str">
        <f t="shared" si="86"/>
        <v>00</v>
      </c>
      <c r="BE110" s="85">
        <f>(VLOOKUP(BD110,'Tableau coefficient '!$A$3:$B$1004,2,FALSE))*2</f>
        <v>0</v>
      </c>
      <c r="BF110" s="95">
        <v>0</v>
      </c>
      <c r="BG110" s="93">
        <v>0</v>
      </c>
      <c r="BH110" s="93" t="str">
        <f t="shared" si="76"/>
        <v>00</v>
      </c>
      <c r="BI110" s="96">
        <f>VLOOKUP(BH110,'Tableau coefficient '!$A$3:$B$1004,2,FALSE)</f>
        <v>0</v>
      </c>
      <c r="BJ110" s="95">
        <v>0</v>
      </c>
      <c r="BK110" s="93">
        <v>0</v>
      </c>
      <c r="BL110" s="93" t="str">
        <f t="shared" si="87"/>
        <v>00</v>
      </c>
      <c r="BM110" s="96">
        <f>VLOOKUP(BL110,'Tableau coefficient '!$A$3:$B$1004,2,FALSE)</f>
        <v>0</v>
      </c>
      <c r="BN110" s="97">
        <f t="shared" si="78"/>
        <v>0</v>
      </c>
      <c r="BO110" s="93">
        <f t="shared" si="69"/>
        <v>303</v>
      </c>
    </row>
    <row r="111" spans="1:67" ht="14" customHeight="1">
      <c r="A111" s="98" t="s">
        <v>1168</v>
      </c>
      <c r="B111" s="94" t="s">
        <v>1169</v>
      </c>
      <c r="C111" s="74" t="s">
        <v>19</v>
      </c>
      <c r="D111" s="74" t="s">
        <v>1635</v>
      </c>
      <c r="E111" s="94" t="s">
        <v>15</v>
      </c>
      <c r="F111" s="95">
        <v>0</v>
      </c>
      <c r="G111" s="93">
        <v>0</v>
      </c>
      <c r="H111" s="93" t="str">
        <f t="shared" si="77"/>
        <v>00</v>
      </c>
      <c r="I111" s="96">
        <f>VLOOKUP(H111,'Tableau coefficient '!$A$3:$B$1004,2,FALSE)</f>
        <v>0</v>
      </c>
      <c r="J111" s="95">
        <v>0</v>
      </c>
      <c r="K111" s="93">
        <v>0</v>
      </c>
      <c r="L111" s="93" t="str">
        <f t="shared" si="79"/>
        <v>00</v>
      </c>
      <c r="M111" s="96">
        <f>VLOOKUP(L111,'Tableau coefficient '!$A$3:$B$1004,2,FALSE)</f>
        <v>0</v>
      </c>
      <c r="N111" s="95">
        <v>0</v>
      </c>
      <c r="O111" s="93">
        <v>0</v>
      </c>
      <c r="P111" s="93" t="str">
        <f t="shared" si="72"/>
        <v>00</v>
      </c>
      <c r="Q111" s="96">
        <f>VLOOKUP(P111,'Tableau coefficient '!$A$3:$B$1004,2,FALSE)</f>
        <v>0</v>
      </c>
      <c r="R111" s="95">
        <v>0</v>
      </c>
      <c r="S111" s="93">
        <v>0</v>
      </c>
      <c r="T111" s="93" t="str">
        <f t="shared" si="80"/>
        <v>00</v>
      </c>
      <c r="U111" s="96">
        <f>VLOOKUP(T111,'Tableau coefficient '!$A$3:$B$1004,2,FALSE)</f>
        <v>0</v>
      </c>
      <c r="V111" s="83">
        <v>0</v>
      </c>
      <c r="W111" s="84">
        <v>0</v>
      </c>
      <c r="X111" s="84" t="str">
        <f t="shared" si="73"/>
        <v>00</v>
      </c>
      <c r="Y111" s="85">
        <f>(VLOOKUP(X111,'Tableau coefficient '!$A$3:$B$1004,2,FALSE))*2</f>
        <v>0</v>
      </c>
      <c r="Z111" s="83">
        <v>0</v>
      </c>
      <c r="AA111" s="75">
        <v>0</v>
      </c>
      <c r="AB111" s="84" t="str">
        <f t="shared" si="83"/>
        <v>00</v>
      </c>
      <c r="AC111" s="85">
        <f>(VLOOKUP(AB111,'Tableau coefficient '!$A$3:$B$1004,2,FALSE))*2</f>
        <v>0</v>
      </c>
      <c r="AD111" s="95">
        <v>0</v>
      </c>
      <c r="AE111" s="93">
        <v>0</v>
      </c>
      <c r="AF111" s="93" t="str">
        <f t="shared" si="81"/>
        <v>00</v>
      </c>
      <c r="AG111" s="96">
        <f>VLOOKUP(AF111,'Tableau coefficient '!$A$3:$B$1004,2,FALSE)</f>
        <v>0</v>
      </c>
      <c r="AH111" s="95">
        <v>0</v>
      </c>
      <c r="AI111" s="93">
        <v>0</v>
      </c>
      <c r="AJ111" s="93" t="str">
        <f t="shared" si="84"/>
        <v>00</v>
      </c>
      <c r="AK111" s="96">
        <f>VLOOKUP(AJ111,'Tableau coefficient '!$A$3:$B$1004,2,FALSE)</f>
        <v>0</v>
      </c>
      <c r="AL111" s="95">
        <v>0</v>
      </c>
      <c r="AM111" s="93">
        <v>0</v>
      </c>
      <c r="AN111" s="93" t="str">
        <f t="shared" si="74"/>
        <v>00</v>
      </c>
      <c r="AO111" s="96">
        <f>VLOOKUP(AN111,'Tableau coefficient '!$A$3:$B$1004,2,FALSE)</f>
        <v>0</v>
      </c>
      <c r="AP111" s="95">
        <v>0</v>
      </c>
      <c r="AQ111" s="93">
        <v>0</v>
      </c>
      <c r="AR111" s="93" t="str">
        <f t="shared" si="82"/>
        <v>00</v>
      </c>
      <c r="AS111" s="96">
        <f>VLOOKUP(AR111,'Tableau coefficient '!$A$3:$B$1004,2,FALSE)</f>
        <v>0</v>
      </c>
      <c r="AT111" s="95">
        <v>0</v>
      </c>
      <c r="AU111" s="93">
        <v>0</v>
      </c>
      <c r="AV111" s="93" t="str">
        <f t="shared" si="85"/>
        <v>00</v>
      </c>
      <c r="AW111" s="96">
        <f>VLOOKUP(AV111,'Tableau coefficient '!$A$3:$B$1004,2,FALSE)</f>
        <v>0</v>
      </c>
      <c r="AX111" s="95">
        <v>0</v>
      </c>
      <c r="AY111" s="93">
        <v>0</v>
      </c>
      <c r="AZ111" s="93" t="str">
        <f t="shared" si="75"/>
        <v>00</v>
      </c>
      <c r="BA111" s="96">
        <f>VLOOKUP(AZ111,'Tableau coefficient '!$A$3:$B$1004,2,FALSE)</f>
        <v>0</v>
      </c>
      <c r="BB111" s="83">
        <v>0</v>
      </c>
      <c r="BC111" s="84">
        <v>0</v>
      </c>
      <c r="BD111" s="84" t="str">
        <f t="shared" si="86"/>
        <v>00</v>
      </c>
      <c r="BE111" s="85">
        <f>(VLOOKUP(BD111,'Tableau coefficient '!$A$3:$B$1004,2,FALSE))*2</f>
        <v>0</v>
      </c>
      <c r="BF111" s="95">
        <v>0</v>
      </c>
      <c r="BG111" s="93">
        <v>0</v>
      </c>
      <c r="BH111" s="93" t="str">
        <f t="shared" si="76"/>
        <v>00</v>
      </c>
      <c r="BI111" s="96">
        <f>VLOOKUP(BH111,'Tableau coefficient '!$A$3:$B$1004,2,FALSE)</f>
        <v>0</v>
      </c>
      <c r="BJ111" s="95">
        <v>0</v>
      </c>
      <c r="BK111" s="93">
        <v>0</v>
      </c>
      <c r="BL111" s="93" t="str">
        <f t="shared" si="87"/>
        <v>00</v>
      </c>
      <c r="BM111" s="96">
        <f>VLOOKUP(BL111,'Tableau coefficient '!$A$3:$B$1004,2,FALSE)</f>
        <v>0</v>
      </c>
      <c r="BN111" s="97">
        <f t="shared" si="78"/>
        <v>0</v>
      </c>
      <c r="BO111" s="93">
        <f t="shared" si="69"/>
        <v>303</v>
      </c>
    </row>
    <row r="112" spans="1:67" ht="14" customHeight="1">
      <c r="A112" s="102" t="s">
        <v>1518</v>
      </c>
      <c r="B112" s="92" t="s">
        <v>1522</v>
      </c>
      <c r="C112" s="93" t="s">
        <v>19</v>
      </c>
      <c r="D112" s="93" t="s">
        <v>1634</v>
      </c>
      <c r="E112" s="94" t="s">
        <v>1066</v>
      </c>
      <c r="F112" s="95">
        <v>0</v>
      </c>
      <c r="G112" s="93">
        <v>0</v>
      </c>
      <c r="H112" s="93" t="str">
        <f t="shared" si="77"/>
        <v>00</v>
      </c>
      <c r="I112" s="96">
        <f>VLOOKUP(H112,'Tableau coefficient '!$A$3:$B$1004,2,FALSE)</f>
        <v>0</v>
      </c>
      <c r="J112" s="95">
        <v>0</v>
      </c>
      <c r="K112" s="93">
        <v>0</v>
      </c>
      <c r="L112" s="93" t="str">
        <f t="shared" si="79"/>
        <v>00</v>
      </c>
      <c r="M112" s="96">
        <f>VLOOKUP(L112,'Tableau coefficient '!$A$3:$B$1004,2,FALSE)</f>
        <v>0</v>
      </c>
      <c r="N112" s="95">
        <v>0</v>
      </c>
      <c r="O112" s="93">
        <v>0</v>
      </c>
      <c r="P112" s="93" t="str">
        <f t="shared" si="72"/>
        <v>00</v>
      </c>
      <c r="Q112" s="96">
        <f>VLOOKUP(P112,'Tableau coefficient '!$A$3:$B$1004,2,FALSE)</f>
        <v>0</v>
      </c>
      <c r="R112" s="95">
        <v>0</v>
      </c>
      <c r="S112" s="93">
        <v>0</v>
      </c>
      <c r="T112" s="93" t="str">
        <f t="shared" si="80"/>
        <v>00</v>
      </c>
      <c r="U112" s="96">
        <f>VLOOKUP(T112,'Tableau coefficient '!$A$3:$B$1004,2,FALSE)</f>
        <v>0</v>
      </c>
      <c r="V112" s="83" t="s">
        <v>1506</v>
      </c>
      <c r="W112" s="84">
        <v>8</v>
      </c>
      <c r="X112" s="84" t="str">
        <f t="shared" si="73"/>
        <v>XS8</v>
      </c>
      <c r="Y112" s="85">
        <f>(VLOOKUP(X112,'Tableau coefficient '!$A$3:$B$1004,2,FALSE))*2</f>
        <v>160</v>
      </c>
      <c r="Z112" s="83">
        <v>0</v>
      </c>
      <c r="AA112" s="75">
        <v>0</v>
      </c>
      <c r="AB112" s="84" t="str">
        <f t="shared" si="83"/>
        <v>00</v>
      </c>
      <c r="AC112" s="85">
        <f>(VLOOKUP(AB112,'Tableau coefficient '!$A$3:$B$1004,2,FALSE))*2</f>
        <v>0</v>
      </c>
      <c r="AD112" s="95">
        <v>0</v>
      </c>
      <c r="AE112" s="93">
        <v>0</v>
      </c>
      <c r="AF112" s="93" t="str">
        <f t="shared" si="81"/>
        <v>00</v>
      </c>
      <c r="AG112" s="96">
        <f>VLOOKUP(AF112,'Tableau coefficient '!$A$3:$B$1004,2,FALSE)</f>
        <v>0</v>
      </c>
      <c r="AH112" s="95">
        <v>0</v>
      </c>
      <c r="AI112" s="93">
        <v>0</v>
      </c>
      <c r="AJ112" s="93" t="str">
        <f t="shared" si="84"/>
        <v>00</v>
      </c>
      <c r="AK112" s="96">
        <f>VLOOKUP(AJ112,'Tableau coefficient '!$A$3:$B$1004,2,FALSE)</f>
        <v>0</v>
      </c>
      <c r="AL112" s="95">
        <v>0</v>
      </c>
      <c r="AM112" s="93">
        <v>0</v>
      </c>
      <c r="AN112" s="93" t="str">
        <f t="shared" si="74"/>
        <v>00</v>
      </c>
      <c r="AO112" s="96">
        <f>VLOOKUP(AN112,'Tableau coefficient '!$A$3:$B$1004,2,FALSE)</f>
        <v>0</v>
      </c>
      <c r="AP112" s="95">
        <v>0</v>
      </c>
      <c r="AQ112" s="93">
        <v>0</v>
      </c>
      <c r="AR112" s="93" t="str">
        <f t="shared" si="82"/>
        <v>00</v>
      </c>
      <c r="AS112" s="96">
        <f>VLOOKUP(AR112,'Tableau coefficient '!$A$3:$B$1004,2,FALSE)</f>
        <v>0</v>
      </c>
      <c r="AT112" s="95">
        <v>0</v>
      </c>
      <c r="AU112" s="93">
        <v>0</v>
      </c>
      <c r="AV112" s="93" t="str">
        <f t="shared" si="85"/>
        <v>00</v>
      </c>
      <c r="AW112" s="96">
        <f>VLOOKUP(AV112,'Tableau coefficient '!$A$3:$B$1004,2,FALSE)</f>
        <v>0</v>
      </c>
      <c r="AX112" s="95">
        <v>0</v>
      </c>
      <c r="AY112" s="93">
        <v>0</v>
      </c>
      <c r="AZ112" s="93" t="str">
        <f t="shared" si="75"/>
        <v>00</v>
      </c>
      <c r="BA112" s="96">
        <f>VLOOKUP(AZ112,'Tableau coefficient '!$A$3:$B$1004,2,FALSE)</f>
        <v>0</v>
      </c>
      <c r="BB112" s="83">
        <v>0</v>
      </c>
      <c r="BC112" s="84">
        <v>0</v>
      </c>
      <c r="BD112" s="84" t="str">
        <f t="shared" si="86"/>
        <v>00</v>
      </c>
      <c r="BE112" s="85">
        <f>(VLOOKUP(BD112,'Tableau coefficient '!$A$3:$B$1004,2,FALSE))*2</f>
        <v>0</v>
      </c>
      <c r="BF112" s="95">
        <v>0</v>
      </c>
      <c r="BG112" s="93">
        <v>0</v>
      </c>
      <c r="BH112" s="93" t="str">
        <f t="shared" si="76"/>
        <v>00</v>
      </c>
      <c r="BI112" s="96">
        <f>VLOOKUP(BH112,'Tableau coefficient '!$A$3:$B$1004,2,FALSE)</f>
        <v>0</v>
      </c>
      <c r="BJ112" s="95">
        <v>0</v>
      </c>
      <c r="BK112" s="93">
        <v>0</v>
      </c>
      <c r="BL112" s="93" t="str">
        <f t="shared" si="87"/>
        <v>00</v>
      </c>
      <c r="BM112" s="96">
        <f>VLOOKUP(BL112,'Tableau coefficient '!$A$3:$B$1004,2,FALSE)</f>
        <v>0</v>
      </c>
      <c r="BN112" s="97">
        <f t="shared" si="78"/>
        <v>160</v>
      </c>
      <c r="BO112" s="93">
        <f t="shared" si="69"/>
        <v>253</v>
      </c>
    </row>
    <row r="113" spans="1:67" ht="14" customHeight="1">
      <c r="A113" s="102" t="s">
        <v>1508</v>
      </c>
      <c r="B113" s="92" t="s">
        <v>1560</v>
      </c>
      <c r="C113" s="93" t="s">
        <v>19</v>
      </c>
      <c r="D113" s="93" t="s">
        <v>1635</v>
      </c>
      <c r="E113" s="94" t="s">
        <v>16</v>
      </c>
      <c r="F113" s="95">
        <v>0</v>
      </c>
      <c r="G113" s="93">
        <v>0</v>
      </c>
      <c r="H113" s="93" t="str">
        <f t="shared" si="77"/>
        <v>00</v>
      </c>
      <c r="I113" s="96">
        <f>VLOOKUP(H113,'Tableau coefficient '!$A$3:$B$1004,2,FALSE)</f>
        <v>0</v>
      </c>
      <c r="J113" s="95">
        <v>0</v>
      </c>
      <c r="K113" s="93">
        <v>0</v>
      </c>
      <c r="L113" s="93" t="str">
        <f t="shared" si="79"/>
        <v>00</v>
      </c>
      <c r="M113" s="96">
        <f>VLOOKUP(L113,'Tableau coefficient '!$A$3:$B$1004,2,FALSE)</f>
        <v>0</v>
      </c>
      <c r="N113" s="95">
        <v>0</v>
      </c>
      <c r="O113" s="93">
        <v>0</v>
      </c>
      <c r="P113" s="93" t="str">
        <f t="shared" si="72"/>
        <v>00</v>
      </c>
      <c r="Q113" s="96">
        <f>VLOOKUP(P113,'Tableau coefficient '!$A$3:$B$1004,2,FALSE)</f>
        <v>0</v>
      </c>
      <c r="R113" s="95">
        <v>0</v>
      </c>
      <c r="S113" s="93">
        <v>0</v>
      </c>
      <c r="T113" s="93" t="str">
        <f t="shared" si="80"/>
        <v>00</v>
      </c>
      <c r="U113" s="96">
        <f>VLOOKUP(T113,'Tableau coefficient '!$A$3:$B$1004,2,FALSE)</f>
        <v>0</v>
      </c>
      <c r="V113" s="83">
        <v>0</v>
      </c>
      <c r="W113" s="84">
        <v>0</v>
      </c>
      <c r="X113" s="84" t="str">
        <f t="shared" si="73"/>
        <v>00</v>
      </c>
      <c r="Y113" s="85">
        <f>(VLOOKUP(X113,'Tableau coefficient '!$A$3:$B$1004,2,FALSE))*2</f>
        <v>0</v>
      </c>
      <c r="Z113" s="83">
        <v>0</v>
      </c>
      <c r="AA113" s="75">
        <v>0</v>
      </c>
      <c r="AB113" s="84" t="str">
        <f t="shared" si="83"/>
        <v>00</v>
      </c>
      <c r="AC113" s="85">
        <f>(VLOOKUP(AB113,'Tableau coefficient '!$A$3:$B$1004,2,FALSE))*2</f>
        <v>0</v>
      </c>
      <c r="AD113" s="95" t="s">
        <v>1506</v>
      </c>
      <c r="AE113" s="93">
        <v>54</v>
      </c>
      <c r="AF113" s="93" t="str">
        <f t="shared" si="81"/>
        <v>XS54</v>
      </c>
      <c r="AG113" s="96">
        <f>VLOOKUP(AF113,'Tableau coefficient '!$A$3:$B$1004,2,FALSE)</f>
        <v>44.5</v>
      </c>
      <c r="AH113" s="95">
        <v>0</v>
      </c>
      <c r="AI113" s="93">
        <v>0</v>
      </c>
      <c r="AJ113" s="93" t="str">
        <f t="shared" si="84"/>
        <v>00</v>
      </c>
      <c r="AK113" s="96">
        <f>VLOOKUP(AJ113,'Tableau coefficient '!$A$3:$B$1004,2,FALSE)</f>
        <v>0</v>
      </c>
      <c r="AL113" s="95" t="s">
        <v>1506</v>
      </c>
      <c r="AM113" s="93">
        <v>90</v>
      </c>
      <c r="AN113" s="93" t="str">
        <f t="shared" si="74"/>
        <v>XS90</v>
      </c>
      <c r="AO113" s="96">
        <f>VLOOKUP(AN113,'Tableau coefficient '!$A$3:$B$1004,2,FALSE)</f>
        <v>26.5</v>
      </c>
      <c r="AP113" s="95">
        <v>0</v>
      </c>
      <c r="AQ113" s="93">
        <v>0</v>
      </c>
      <c r="AR113" s="93" t="str">
        <f t="shared" si="82"/>
        <v>00</v>
      </c>
      <c r="AS113" s="96">
        <f>VLOOKUP(AR113,'Tableau coefficient '!$A$3:$B$1004,2,FALSE)</f>
        <v>0</v>
      </c>
      <c r="AT113" s="95">
        <v>0</v>
      </c>
      <c r="AU113" s="93">
        <v>0</v>
      </c>
      <c r="AV113" s="93" t="str">
        <f t="shared" si="85"/>
        <v>00</v>
      </c>
      <c r="AW113" s="96">
        <f>VLOOKUP(AV113,'Tableau coefficient '!$A$3:$B$1004,2,FALSE)</f>
        <v>0</v>
      </c>
      <c r="AX113" s="95" t="s">
        <v>1506</v>
      </c>
      <c r="AY113" s="93">
        <v>40</v>
      </c>
      <c r="AZ113" s="93" t="str">
        <f t="shared" si="75"/>
        <v>XS40</v>
      </c>
      <c r="BA113" s="96">
        <f>VLOOKUP(AZ113,'Tableau coefficient '!$A$3:$B$1004,2,FALSE)</f>
        <v>51.5</v>
      </c>
      <c r="BB113" s="83">
        <v>0</v>
      </c>
      <c r="BC113" s="84">
        <v>0</v>
      </c>
      <c r="BD113" s="84" t="str">
        <f t="shared" si="86"/>
        <v>00</v>
      </c>
      <c r="BE113" s="85">
        <f>(VLOOKUP(BD113,'Tableau coefficient '!$A$3:$B$1004,2,FALSE))*2</f>
        <v>0</v>
      </c>
      <c r="BF113" s="95">
        <v>0</v>
      </c>
      <c r="BG113" s="93">
        <v>0</v>
      </c>
      <c r="BH113" s="93" t="str">
        <f t="shared" si="76"/>
        <v>00</v>
      </c>
      <c r="BI113" s="96">
        <f>VLOOKUP(BH113,'Tableau coefficient '!$A$3:$B$1004,2,FALSE)</f>
        <v>0</v>
      </c>
      <c r="BJ113" s="95">
        <v>0</v>
      </c>
      <c r="BK113" s="93">
        <v>0</v>
      </c>
      <c r="BL113" s="93" t="str">
        <f t="shared" si="87"/>
        <v>00</v>
      </c>
      <c r="BM113" s="96">
        <f>VLOOKUP(BL113,'Tableau coefficient '!$A$3:$B$1004,2,FALSE)</f>
        <v>0</v>
      </c>
      <c r="BN113" s="97">
        <f t="shared" si="78"/>
        <v>122.5</v>
      </c>
      <c r="BO113" s="93">
        <f t="shared" si="69"/>
        <v>267</v>
      </c>
    </row>
    <row r="114" spans="1:67" ht="14" customHeight="1">
      <c r="A114" s="102" t="s">
        <v>1200</v>
      </c>
      <c r="B114" s="92" t="s">
        <v>1583</v>
      </c>
      <c r="C114" s="93" t="s">
        <v>19</v>
      </c>
      <c r="D114" s="93" t="s">
        <v>1635</v>
      </c>
      <c r="E114" s="94" t="s">
        <v>1066</v>
      </c>
      <c r="F114" s="95">
        <v>0</v>
      </c>
      <c r="G114" s="93">
        <v>0</v>
      </c>
      <c r="H114" s="93" t="str">
        <f t="shared" si="77"/>
        <v>00</v>
      </c>
      <c r="I114" s="96">
        <f>VLOOKUP(H114,'Tableau coefficient '!$A$3:$B$1004,2,FALSE)</f>
        <v>0</v>
      </c>
      <c r="J114" s="95">
        <v>0</v>
      </c>
      <c r="K114" s="93">
        <v>0</v>
      </c>
      <c r="L114" s="93" t="str">
        <f t="shared" si="79"/>
        <v>00</v>
      </c>
      <c r="M114" s="96">
        <f>VLOOKUP(L114,'Tableau coefficient '!$A$3:$B$1004,2,FALSE)</f>
        <v>0</v>
      </c>
      <c r="N114" s="95">
        <v>0</v>
      </c>
      <c r="O114" s="93">
        <v>0</v>
      </c>
      <c r="P114" s="93" t="str">
        <f t="shared" si="72"/>
        <v>00</v>
      </c>
      <c r="Q114" s="96">
        <f>VLOOKUP(P114,'Tableau coefficient '!$A$3:$B$1004,2,FALSE)</f>
        <v>0</v>
      </c>
      <c r="R114" s="95">
        <v>0</v>
      </c>
      <c r="S114" s="93">
        <v>0</v>
      </c>
      <c r="T114" s="93" t="str">
        <f t="shared" si="80"/>
        <v>00</v>
      </c>
      <c r="U114" s="96">
        <f>VLOOKUP(T114,'Tableau coefficient '!$A$3:$B$1004,2,FALSE)</f>
        <v>0</v>
      </c>
      <c r="V114" s="83">
        <v>0</v>
      </c>
      <c r="W114" s="84">
        <v>0</v>
      </c>
      <c r="X114" s="84" t="str">
        <f t="shared" si="73"/>
        <v>00</v>
      </c>
      <c r="Y114" s="85">
        <f>(VLOOKUP(X114,'Tableau coefficient '!$A$3:$B$1004,2,FALSE))*2</f>
        <v>0</v>
      </c>
      <c r="Z114" s="83">
        <v>0</v>
      </c>
      <c r="AA114" s="75">
        <v>0</v>
      </c>
      <c r="AB114" s="84" t="str">
        <f t="shared" si="83"/>
        <v>00</v>
      </c>
      <c r="AC114" s="85">
        <f>(VLOOKUP(AB114,'Tableau coefficient '!$A$3:$B$1004,2,FALSE))*2</f>
        <v>0</v>
      </c>
      <c r="AD114" s="95">
        <v>0</v>
      </c>
      <c r="AE114" s="93">
        <v>0</v>
      </c>
      <c r="AF114" s="93" t="str">
        <f t="shared" si="81"/>
        <v>00</v>
      </c>
      <c r="AG114" s="96">
        <f>VLOOKUP(AF114,'Tableau coefficient '!$A$3:$B$1004,2,FALSE)</f>
        <v>0</v>
      </c>
      <c r="AH114" s="95">
        <v>0</v>
      </c>
      <c r="AI114" s="93">
        <v>0</v>
      </c>
      <c r="AJ114" s="93" t="str">
        <f t="shared" si="84"/>
        <v>00</v>
      </c>
      <c r="AK114" s="96">
        <f>VLOOKUP(AJ114,'Tableau coefficient '!$A$3:$B$1004,2,FALSE)</f>
        <v>0</v>
      </c>
      <c r="AL114" s="95">
        <v>0</v>
      </c>
      <c r="AM114" s="93">
        <v>0</v>
      </c>
      <c r="AN114" s="93" t="str">
        <f t="shared" si="74"/>
        <v>00</v>
      </c>
      <c r="AO114" s="96">
        <f>VLOOKUP(AN114,'Tableau coefficient '!$A$3:$B$1004,2,FALSE)</f>
        <v>0</v>
      </c>
      <c r="AP114" s="95" t="s">
        <v>1506</v>
      </c>
      <c r="AQ114" s="93">
        <v>34</v>
      </c>
      <c r="AR114" s="93" t="str">
        <f t="shared" si="82"/>
        <v>XS34</v>
      </c>
      <c r="AS114" s="96">
        <f>VLOOKUP(AR114,'Tableau coefficient '!$A$3:$B$1004,2,FALSE)</f>
        <v>54.5</v>
      </c>
      <c r="AT114" s="95">
        <v>0</v>
      </c>
      <c r="AU114" s="93">
        <v>0</v>
      </c>
      <c r="AV114" s="93" t="str">
        <f t="shared" si="85"/>
        <v>00</v>
      </c>
      <c r="AW114" s="96">
        <f>VLOOKUP(AV114,'Tableau coefficient '!$A$3:$B$1004,2,FALSE)</f>
        <v>0</v>
      </c>
      <c r="AX114" s="95" t="s">
        <v>1506</v>
      </c>
      <c r="AY114" s="93">
        <v>32</v>
      </c>
      <c r="AZ114" s="93" t="str">
        <f t="shared" si="75"/>
        <v>XS32</v>
      </c>
      <c r="BA114" s="96">
        <f>VLOOKUP(AZ114,'Tableau coefficient '!$A$3:$B$1004,2,FALSE)</f>
        <v>55.5</v>
      </c>
      <c r="BB114" s="83" t="s">
        <v>1506</v>
      </c>
      <c r="BC114" s="84">
        <v>38</v>
      </c>
      <c r="BD114" s="84" t="str">
        <f t="shared" si="86"/>
        <v>XS38</v>
      </c>
      <c r="BE114" s="85">
        <f>(VLOOKUP(BD114,'Tableau coefficient '!$A$3:$B$1004,2,FALSE))*2</f>
        <v>105</v>
      </c>
      <c r="BF114" s="95">
        <v>0</v>
      </c>
      <c r="BG114" s="93">
        <v>0</v>
      </c>
      <c r="BH114" s="93" t="str">
        <f t="shared" si="76"/>
        <v>00</v>
      </c>
      <c r="BI114" s="96">
        <f>VLOOKUP(BH114,'Tableau coefficient '!$A$3:$B$1004,2,FALSE)</f>
        <v>0</v>
      </c>
      <c r="BJ114" s="95">
        <v>0</v>
      </c>
      <c r="BK114" s="93">
        <v>0</v>
      </c>
      <c r="BL114" s="93" t="str">
        <f t="shared" si="87"/>
        <v>00</v>
      </c>
      <c r="BM114" s="96">
        <f>VLOOKUP(BL114,'Tableau coefficient '!$A$3:$B$1004,2,FALSE)</f>
        <v>0</v>
      </c>
      <c r="BN114" s="97">
        <f t="shared" si="78"/>
        <v>215</v>
      </c>
      <c r="BO114" s="93">
        <f t="shared" si="69"/>
        <v>217</v>
      </c>
    </row>
    <row r="115" spans="1:67" ht="14" customHeight="1">
      <c r="A115" s="102" t="s">
        <v>1294</v>
      </c>
      <c r="B115" s="92" t="s">
        <v>1191</v>
      </c>
      <c r="C115" s="93" t="s">
        <v>19</v>
      </c>
      <c r="D115" s="93" t="s">
        <v>1634</v>
      </c>
      <c r="E115" s="94" t="s">
        <v>15</v>
      </c>
      <c r="F115" s="95">
        <v>0</v>
      </c>
      <c r="G115" s="93">
        <v>0</v>
      </c>
      <c r="H115" s="93" t="str">
        <f t="shared" si="77"/>
        <v>00</v>
      </c>
      <c r="I115" s="96">
        <f>VLOOKUP(H115,'Tableau coefficient '!$A$3:$B$1004,2,FALSE)</f>
        <v>0</v>
      </c>
      <c r="J115" s="95">
        <v>0</v>
      </c>
      <c r="K115" s="93">
        <v>0</v>
      </c>
      <c r="L115" s="93" t="str">
        <f t="shared" si="79"/>
        <v>00</v>
      </c>
      <c r="M115" s="96">
        <f>VLOOKUP(L115,'Tableau coefficient '!$A$3:$B$1004,2,FALSE)</f>
        <v>0</v>
      </c>
      <c r="N115" s="95">
        <v>0</v>
      </c>
      <c r="O115" s="93">
        <v>0</v>
      </c>
      <c r="P115" s="93" t="str">
        <f t="shared" si="72"/>
        <v>00</v>
      </c>
      <c r="Q115" s="96">
        <f>VLOOKUP(P115,'Tableau coefficient '!$A$3:$B$1004,2,FALSE)</f>
        <v>0</v>
      </c>
      <c r="R115" s="95">
        <v>0</v>
      </c>
      <c r="S115" s="93">
        <v>0</v>
      </c>
      <c r="T115" s="93" t="str">
        <f t="shared" si="80"/>
        <v>00</v>
      </c>
      <c r="U115" s="96">
        <f>VLOOKUP(T115,'Tableau coefficient '!$A$3:$B$1004,2,FALSE)</f>
        <v>0</v>
      </c>
      <c r="V115" s="83">
        <v>0</v>
      </c>
      <c r="W115" s="84">
        <v>0</v>
      </c>
      <c r="X115" s="84" t="str">
        <f t="shared" si="73"/>
        <v>00</v>
      </c>
      <c r="Y115" s="85">
        <f>(VLOOKUP(X115,'Tableau coefficient '!$A$3:$B$1004,2,FALSE))*2</f>
        <v>0</v>
      </c>
      <c r="Z115" s="83">
        <v>0</v>
      </c>
      <c r="AA115" s="75">
        <v>0</v>
      </c>
      <c r="AB115" s="84" t="str">
        <f t="shared" si="83"/>
        <v>00</v>
      </c>
      <c r="AC115" s="85">
        <f>(VLOOKUP(AB115,'Tableau coefficient '!$A$3:$B$1004,2,FALSE))*2</f>
        <v>0</v>
      </c>
      <c r="AD115" s="95">
        <v>0</v>
      </c>
      <c r="AE115" s="93">
        <v>0</v>
      </c>
      <c r="AF115" s="93" t="str">
        <f t="shared" si="81"/>
        <v>00</v>
      </c>
      <c r="AG115" s="96">
        <f>VLOOKUP(AF115,'Tableau coefficient '!$A$3:$B$1004,2,FALSE)</f>
        <v>0</v>
      </c>
      <c r="AH115" s="95">
        <v>0</v>
      </c>
      <c r="AI115" s="93">
        <v>0</v>
      </c>
      <c r="AJ115" s="93" t="str">
        <f t="shared" si="84"/>
        <v>00</v>
      </c>
      <c r="AK115" s="96">
        <f>VLOOKUP(AJ115,'Tableau coefficient '!$A$3:$B$1004,2,FALSE)</f>
        <v>0</v>
      </c>
      <c r="AL115" s="95">
        <v>0</v>
      </c>
      <c r="AM115" s="93">
        <v>0</v>
      </c>
      <c r="AN115" s="93" t="str">
        <f t="shared" si="74"/>
        <v>00</v>
      </c>
      <c r="AO115" s="96">
        <f>VLOOKUP(AN115,'Tableau coefficient '!$A$3:$B$1004,2,FALSE)</f>
        <v>0</v>
      </c>
      <c r="AP115" s="95">
        <v>0</v>
      </c>
      <c r="AQ115" s="93">
        <v>0</v>
      </c>
      <c r="AR115" s="93" t="str">
        <f t="shared" si="82"/>
        <v>00</v>
      </c>
      <c r="AS115" s="96">
        <f>VLOOKUP(AR115,'Tableau coefficient '!$A$3:$B$1004,2,FALSE)</f>
        <v>0</v>
      </c>
      <c r="AT115" s="95">
        <v>0</v>
      </c>
      <c r="AU115" s="93">
        <v>0</v>
      </c>
      <c r="AV115" s="93" t="str">
        <f t="shared" si="85"/>
        <v>00</v>
      </c>
      <c r="AW115" s="96">
        <f>VLOOKUP(AV115,'Tableau coefficient '!$A$3:$B$1004,2,FALSE)</f>
        <v>0</v>
      </c>
      <c r="AX115" s="95" t="s">
        <v>1506</v>
      </c>
      <c r="AY115" s="93">
        <v>37</v>
      </c>
      <c r="AZ115" s="93" t="str">
        <f t="shared" si="75"/>
        <v>XS37</v>
      </c>
      <c r="BA115" s="96">
        <f>VLOOKUP(AZ115,'Tableau coefficient '!$A$3:$B$1004,2,FALSE)</f>
        <v>53</v>
      </c>
      <c r="BB115" s="83" t="s">
        <v>1506</v>
      </c>
      <c r="BC115" s="84">
        <v>45</v>
      </c>
      <c r="BD115" s="84" t="str">
        <f t="shared" si="86"/>
        <v>XS45</v>
      </c>
      <c r="BE115" s="85">
        <f>(VLOOKUP(BD115,'Tableau coefficient '!$A$3:$B$1004,2,FALSE))*2</f>
        <v>98</v>
      </c>
      <c r="BF115" s="95">
        <v>0</v>
      </c>
      <c r="BG115" s="93">
        <v>0</v>
      </c>
      <c r="BH115" s="93" t="str">
        <f t="shared" si="76"/>
        <v>00</v>
      </c>
      <c r="BI115" s="96">
        <f>VLOOKUP(BH115,'Tableau coefficient '!$A$3:$B$1004,2,FALSE)</f>
        <v>0</v>
      </c>
      <c r="BJ115" s="95">
        <v>0</v>
      </c>
      <c r="BK115" s="93">
        <v>0</v>
      </c>
      <c r="BL115" s="93" t="str">
        <f t="shared" si="87"/>
        <v>00</v>
      </c>
      <c r="BM115" s="96">
        <f>VLOOKUP(BL115,'Tableau coefficient '!$A$3:$B$1004,2,FALSE)</f>
        <v>0</v>
      </c>
      <c r="BN115" s="97">
        <f t="shared" si="78"/>
        <v>151</v>
      </c>
      <c r="BO115" s="93">
        <f t="shared" si="69"/>
        <v>254</v>
      </c>
    </row>
    <row r="116" spans="1:67" ht="14" customHeight="1">
      <c r="A116" s="89" t="s">
        <v>1170</v>
      </c>
      <c r="B116" s="80" t="s">
        <v>1171</v>
      </c>
      <c r="C116" s="99" t="s">
        <v>5</v>
      </c>
      <c r="D116" s="99" t="s">
        <v>1637</v>
      </c>
      <c r="E116" s="80" t="s">
        <v>11</v>
      </c>
      <c r="F116" s="81" t="s">
        <v>1506</v>
      </c>
      <c r="G116" s="79">
        <v>19</v>
      </c>
      <c r="H116" s="79" t="str">
        <f t="shared" si="77"/>
        <v>XS19</v>
      </c>
      <c r="I116" s="82">
        <f>VLOOKUP(H116,'Tableau coefficient '!$A$3:$B$1004,2,FALSE)</f>
        <v>62</v>
      </c>
      <c r="J116" s="81" t="s">
        <v>1506</v>
      </c>
      <c r="K116" s="79">
        <v>17</v>
      </c>
      <c r="L116" s="79" t="str">
        <f t="shared" si="79"/>
        <v>XS17</v>
      </c>
      <c r="M116" s="82">
        <f>VLOOKUP(L116,'Tableau coefficient '!$A$3:$B$1004,2,FALSE)</f>
        <v>63</v>
      </c>
      <c r="N116" s="81">
        <v>0</v>
      </c>
      <c r="O116" s="79">
        <v>0</v>
      </c>
      <c r="P116" s="79" t="str">
        <f t="shared" si="72"/>
        <v>00</v>
      </c>
      <c r="Q116" s="82">
        <f>VLOOKUP(P116,'Tableau coefficient '!$A$3:$B$1004,2,FALSE)</f>
        <v>0</v>
      </c>
      <c r="R116" s="81" t="s">
        <v>1506</v>
      </c>
      <c r="S116" s="79">
        <v>37</v>
      </c>
      <c r="T116" s="79" t="str">
        <f t="shared" si="80"/>
        <v>XS37</v>
      </c>
      <c r="U116" s="82">
        <f>VLOOKUP(T116,'Tableau coefficient '!$A$3:$B$1004,2,FALSE)</f>
        <v>53</v>
      </c>
      <c r="V116" s="83" t="s">
        <v>1506</v>
      </c>
      <c r="W116" s="84">
        <v>22</v>
      </c>
      <c r="X116" s="84" t="str">
        <f t="shared" si="73"/>
        <v>XS22</v>
      </c>
      <c r="Y116" s="85">
        <f>(VLOOKUP(X116,'Tableau coefficient '!$A$3:$B$1004,2,FALSE))*2</f>
        <v>121</v>
      </c>
      <c r="Z116" s="83" t="s">
        <v>1506</v>
      </c>
      <c r="AA116" s="75">
        <v>15</v>
      </c>
      <c r="AB116" s="84" t="str">
        <f t="shared" si="83"/>
        <v>XS15</v>
      </c>
      <c r="AC116" s="85">
        <f>(VLOOKUP(AB116,'Tableau coefficient '!$A$3:$B$1004,2,FALSE))*2</f>
        <v>128</v>
      </c>
      <c r="AD116" s="81">
        <v>0</v>
      </c>
      <c r="AE116" s="79">
        <v>0</v>
      </c>
      <c r="AF116" s="79" t="str">
        <f t="shared" si="81"/>
        <v>00</v>
      </c>
      <c r="AG116" s="82">
        <f>VLOOKUP(AF116,'Tableau coefficient '!$A$3:$B$1004,2,FALSE)</f>
        <v>0</v>
      </c>
      <c r="AH116" s="81">
        <v>0</v>
      </c>
      <c r="AI116" s="79">
        <v>0</v>
      </c>
      <c r="AJ116" s="79" t="str">
        <f t="shared" si="84"/>
        <v>00</v>
      </c>
      <c r="AK116" s="82">
        <f>VLOOKUP(AJ116,'Tableau coefficient '!$A$3:$B$1004,2,FALSE)</f>
        <v>0</v>
      </c>
      <c r="AL116" s="81">
        <v>0</v>
      </c>
      <c r="AM116" s="79">
        <v>0</v>
      </c>
      <c r="AN116" s="79" t="str">
        <f t="shared" si="74"/>
        <v>00</v>
      </c>
      <c r="AO116" s="82">
        <f>VLOOKUP(AN116,'Tableau coefficient '!$A$3:$B$1004,2,FALSE)</f>
        <v>0</v>
      </c>
      <c r="AP116" s="81">
        <v>0</v>
      </c>
      <c r="AQ116" s="79">
        <v>0</v>
      </c>
      <c r="AR116" s="79" t="str">
        <f t="shared" si="82"/>
        <v>00</v>
      </c>
      <c r="AS116" s="82">
        <f>VLOOKUP(AR116,'Tableau coefficient '!$A$3:$B$1004,2,FALSE)</f>
        <v>0</v>
      </c>
      <c r="AT116" s="81">
        <v>0</v>
      </c>
      <c r="AU116" s="79">
        <v>0</v>
      </c>
      <c r="AV116" s="79" t="str">
        <f t="shared" si="85"/>
        <v>00</v>
      </c>
      <c r="AW116" s="82">
        <f>VLOOKUP(AV116,'Tableau coefficient '!$A$3:$B$1004,2,FALSE)</f>
        <v>0</v>
      </c>
      <c r="AX116" s="81" t="s">
        <v>1506</v>
      </c>
      <c r="AY116" s="79">
        <v>39</v>
      </c>
      <c r="AZ116" s="79" t="str">
        <f t="shared" si="75"/>
        <v>XS39</v>
      </c>
      <c r="BA116" s="82">
        <f>VLOOKUP(AZ116,'Tableau coefficient '!$A$3:$B$1004,2,FALSE)</f>
        <v>52</v>
      </c>
      <c r="BB116" s="83" t="s">
        <v>1506</v>
      </c>
      <c r="BC116" s="84">
        <v>11</v>
      </c>
      <c r="BD116" s="84" t="str">
        <f t="shared" si="86"/>
        <v>XS11</v>
      </c>
      <c r="BE116" s="85">
        <f>(VLOOKUP(BD116,'Tableau coefficient '!$A$3:$B$1004,2,FALSE))*2</f>
        <v>140</v>
      </c>
      <c r="BF116" s="81">
        <v>0</v>
      </c>
      <c r="BG116" s="79">
        <v>0</v>
      </c>
      <c r="BH116" s="79" t="str">
        <f t="shared" si="76"/>
        <v>00</v>
      </c>
      <c r="BI116" s="82">
        <f>VLOOKUP(BH116,'Tableau coefficient '!$A$3:$B$1004,2,FALSE)</f>
        <v>0</v>
      </c>
      <c r="BJ116" s="81">
        <v>0</v>
      </c>
      <c r="BK116" s="79">
        <v>0</v>
      </c>
      <c r="BL116" s="79" t="str">
        <f t="shared" si="87"/>
        <v>00</v>
      </c>
      <c r="BM116" s="82">
        <f>VLOOKUP(BL116,'Tableau coefficient '!$A$3:$B$1004,2,FALSE)</f>
        <v>0</v>
      </c>
      <c r="BN116" s="86">
        <f t="shared" ref="BN105:BN148" si="88">SUM(M116,I116,Q116,U116,Y116,AC116,AG116,AO116,AS116,BA116,BE116,BI116,BM116)</f>
        <v>619</v>
      </c>
      <c r="BO116" s="79">
        <f t="shared" si="69"/>
        <v>95</v>
      </c>
    </row>
    <row r="117" spans="1:67" ht="14" customHeight="1">
      <c r="A117" s="89" t="s">
        <v>1172</v>
      </c>
      <c r="B117" s="80" t="s">
        <v>1173</v>
      </c>
      <c r="C117" s="99" t="s">
        <v>5</v>
      </c>
      <c r="D117" s="99" t="s">
        <v>1637</v>
      </c>
      <c r="E117" s="80" t="s">
        <v>15</v>
      </c>
      <c r="F117" s="81">
        <v>0</v>
      </c>
      <c r="G117" s="79">
        <v>0</v>
      </c>
      <c r="H117" s="79" t="str">
        <f t="shared" si="77"/>
        <v>00</v>
      </c>
      <c r="I117" s="82">
        <f>VLOOKUP(H117,'Tableau coefficient '!$A$3:$B$1004,2,FALSE)</f>
        <v>0</v>
      </c>
      <c r="J117" s="81">
        <v>0</v>
      </c>
      <c r="K117" s="79">
        <v>0</v>
      </c>
      <c r="L117" s="79" t="str">
        <f t="shared" si="79"/>
        <v>00</v>
      </c>
      <c r="M117" s="82">
        <f>VLOOKUP(L117,'Tableau coefficient '!$A$3:$B$1004,2,FALSE)</f>
        <v>0</v>
      </c>
      <c r="N117" s="81" t="s">
        <v>1506</v>
      </c>
      <c r="O117" s="79">
        <v>12</v>
      </c>
      <c r="P117" s="79" t="str">
        <f t="shared" si="72"/>
        <v>XS12</v>
      </c>
      <c r="Q117" s="82">
        <f>VLOOKUP(P117,'Tableau coefficient '!$A$3:$B$1004,2,FALSE)</f>
        <v>67.5</v>
      </c>
      <c r="R117" s="81">
        <v>0</v>
      </c>
      <c r="S117" s="79">
        <v>0</v>
      </c>
      <c r="T117" s="79" t="str">
        <f t="shared" si="80"/>
        <v>00</v>
      </c>
      <c r="U117" s="82">
        <f>VLOOKUP(T117,'Tableau coefficient '!$A$3:$B$1004,2,FALSE)</f>
        <v>0</v>
      </c>
      <c r="V117" s="83" t="s">
        <v>1506</v>
      </c>
      <c r="W117" s="84">
        <v>30</v>
      </c>
      <c r="X117" s="84" t="str">
        <f t="shared" si="73"/>
        <v>XS30</v>
      </c>
      <c r="Y117" s="85">
        <f>(VLOOKUP(X117,'Tableau coefficient '!$A$3:$B$1004,2,FALSE))*2</f>
        <v>113</v>
      </c>
      <c r="Z117" s="83" t="s">
        <v>1506</v>
      </c>
      <c r="AA117" s="75">
        <v>36</v>
      </c>
      <c r="AB117" s="84" t="str">
        <f t="shared" si="83"/>
        <v>XS36</v>
      </c>
      <c r="AC117" s="85">
        <f>(VLOOKUP(AB117,'Tableau coefficient '!$A$3:$B$1004,2,FALSE))*2</f>
        <v>107</v>
      </c>
      <c r="AD117" s="81">
        <v>0</v>
      </c>
      <c r="AE117" s="79">
        <v>0</v>
      </c>
      <c r="AF117" s="79" t="str">
        <f t="shared" si="81"/>
        <v>00</v>
      </c>
      <c r="AG117" s="82">
        <f>VLOOKUP(AF117,'Tableau coefficient '!$A$3:$B$1004,2,FALSE)</f>
        <v>0</v>
      </c>
      <c r="AH117" s="81">
        <v>0</v>
      </c>
      <c r="AI117" s="79">
        <v>0</v>
      </c>
      <c r="AJ117" s="79" t="str">
        <f t="shared" si="84"/>
        <v>00</v>
      </c>
      <c r="AK117" s="82">
        <f>VLOOKUP(AJ117,'Tableau coefficient '!$A$3:$B$1004,2,FALSE)</f>
        <v>0</v>
      </c>
      <c r="AL117" s="81">
        <v>0</v>
      </c>
      <c r="AM117" s="79">
        <v>0</v>
      </c>
      <c r="AN117" s="79" t="str">
        <f t="shared" si="74"/>
        <v>00</v>
      </c>
      <c r="AO117" s="82">
        <f>VLOOKUP(AN117,'Tableau coefficient '!$A$3:$B$1004,2,FALSE)</f>
        <v>0</v>
      </c>
      <c r="AP117" s="81">
        <v>0</v>
      </c>
      <c r="AQ117" s="79">
        <v>0</v>
      </c>
      <c r="AR117" s="79" t="str">
        <f t="shared" si="82"/>
        <v>00</v>
      </c>
      <c r="AS117" s="82">
        <f>VLOOKUP(AR117,'Tableau coefficient '!$A$3:$B$1004,2,FALSE)</f>
        <v>0</v>
      </c>
      <c r="AT117" s="81">
        <v>0</v>
      </c>
      <c r="AU117" s="79">
        <v>0</v>
      </c>
      <c r="AV117" s="79" t="str">
        <f t="shared" si="85"/>
        <v>00</v>
      </c>
      <c r="AW117" s="82">
        <f>VLOOKUP(AV117,'Tableau coefficient '!$A$3:$B$1004,2,FALSE)</f>
        <v>0</v>
      </c>
      <c r="AX117" s="81">
        <v>0</v>
      </c>
      <c r="AY117" s="79">
        <v>0</v>
      </c>
      <c r="AZ117" s="79" t="str">
        <f t="shared" si="75"/>
        <v>00</v>
      </c>
      <c r="BA117" s="82">
        <f>VLOOKUP(AZ117,'Tableau coefficient '!$A$3:$B$1004,2,FALSE)</f>
        <v>0</v>
      </c>
      <c r="BB117" s="83" t="s">
        <v>1506</v>
      </c>
      <c r="BC117" s="84">
        <v>34</v>
      </c>
      <c r="BD117" s="84" t="str">
        <f t="shared" si="86"/>
        <v>XS34</v>
      </c>
      <c r="BE117" s="85">
        <f>(VLOOKUP(BD117,'Tableau coefficient '!$A$3:$B$1004,2,FALSE))*2</f>
        <v>109</v>
      </c>
      <c r="BF117" s="81">
        <v>0</v>
      </c>
      <c r="BG117" s="79">
        <v>0</v>
      </c>
      <c r="BH117" s="79" t="str">
        <f t="shared" si="76"/>
        <v>00</v>
      </c>
      <c r="BI117" s="82">
        <f>VLOOKUP(BH117,'Tableau coefficient '!$A$3:$B$1004,2,FALSE)</f>
        <v>0</v>
      </c>
      <c r="BJ117" s="81">
        <v>0</v>
      </c>
      <c r="BK117" s="79">
        <v>0</v>
      </c>
      <c r="BL117" s="79" t="str">
        <f t="shared" si="87"/>
        <v>00</v>
      </c>
      <c r="BM117" s="82">
        <f>VLOOKUP(BL117,'Tableau coefficient '!$A$3:$B$1004,2,FALSE)</f>
        <v>0</v>
      </c>
      <c r="BN117" s="86">
        <f t="shared" si="88"/>
        <v>396.5</v>
      </c>
      <c r="BO117" s="79">
        <f t="shared" si="69"/>
        <v>152</v>
      </c>
    </row>
    <row r="118" spans="1:67" ht="14" customHeight="1">
      <c r="A118" s="90" t="s">
        <v>1174</v>
      </c>
      <c r="B118" s="91" t="s">
        <v>1175</v>
      </c>
      <c r="C118" s="99" t="s">
        <v>5</v>
      </c>
      <c r="D118" s="99" t="s">
        <v>1638</v>
      </c>
      <c r="E118" s="80" t="s">
        <v>15</v>
      </c>
      <c r="F118" s="81">
        <v>0</v>
      </c>
      <c r="G118" s="79">
        <v>0</v>
      </c>
      <c r="H118" s="79" t="str">
        <f t="shared" si="77"/>
        <v>00</v>
      </c>
      <c r="I118" s="82">
        <f>VLOOKUP(H118,'Tableau coefficient '!$A$3:$B$1004,2,FALSE)</f>
        <v>0</v>
      </c>
      <c r="J118" s="81" t="s">
        <v>1506</v>
      </c>
      <c r="K118" s="79">
        <v>15</v>
      </c>
      <c r="L118" s="79" t="str">
        <f t="shared" si="79"/>
        <v>XS15</v>
      </c>
      <c r="M118" s="82">
        <f>VLOOKUP(L118,'Tableau coefficient '!$A$3:$B$1004,2,FALSE)</f>
        <v>64</v>
      </c>
      <c r="N118" s="81" t="s">
        <v>1506</v>
      </c>
      <c r="O118" s="79">
        <v>8</v>
      </c>
      <c r="P118" s="79" t="str">
        <f t="shared" si="72"/>
        <v>XS8</v>
      </c>
      <c r="Q118" s="82">
        <f>VLOOKUP(P118,'Tableau coefficient '!$A$3:$B$1004,2,FALSE)</f>
        <v>80</v>
      </c>
      <c r="R118" s="81" t="s">
        <v>1506</v>
      </c>
      <c r="S118" s="79">
        <v>5</v>
      </c>
      <c r="T118" s="79" t="str">
        <f t="shared" si="80"/>
        <v>XS5</v>
      </c>
      <c r="U118" s="82">
        <f>VLOOKUP(T118,'Tableau coefficient '!$A$3:$B$1004,2,FALSE)</f>
        <v>95</v>
      </c>
      <c r="V118" s="83" t="s">
        <v>1506</v>
      </c>
      <c r="W118" s="84">
        <v>12</v>
      </c>
      <c r="X118" s="84" t="str">
        <f t="shared" si="73"/>
        <v>XS12</v>
      </c>
      <c r="Y118" s="85">
        <f>(VLOOKUP(X118,'Tableau coefficient '!$A$3:$B$1004,2,FALSE))*2</f>
        <v>135</v>
      </c>
      <c r="Z118" s="83" t="s">
        <v>1506</v>
      </c>
      <c r="AA118" s="75">
        <v>6</v>
      </c>
      <c r="AB118" s="84" t="str">
        <f t="shared" si="83"/>
        <v>XS6</v>
      </c>
      <c r="AC118" s="85">
        <f>(VLOOKUP(AB118,'Tableau coefficient '!$A$3:$B$1004,2,FALSE))*2</f>
        <v>180</v>
      </c>
      <c r="AD118" s="81" t="s">
        <v>1506</v>
      </c>
      <c r="AE118" s="79">
        <v>4</v>
      </c>
      <c r="AF118" s="79" t="str">
        <f t="shared" si="81"/>
        <v>XS4</v>
      </c>
      <c r="AG118" s="82">
        <f>VLOOKUP(AF118,'Tableau coefficient '!$A$3:$B$1004,2,FALSE)</f>
        <v>100</v>
      </c>
      <c r="AH118" s="81">
        <v>0</v>
      </c>
      <c r="AI118" s="79">
        <v>0</v>
      </c>
      <c r="AJ118" s="79" t="str">
        <f t="shared" si="84"/>
        <v>00</v>
      </c>
      <c r="AK118" s="82">
        <f>VLOOKUP(AJ118,'Tableau coefficient '!$A$3:$B$1004,2,FALSE)</f>
        <v>0</v>
      </c>
      <c r="AL118" s="81" t="s">
        <v>1506</v>
      </c>
      <c r="AM118" s="79">
        <v>4</v>
      </c>
      <c r="AN118" s="79" t="str">
        <f t="shared" si="74"/>
        <v>XS4</v>
      </c>
      <c r="AO118" s="82">
        <f>VLOOKUP(AN118,'Tableau coefficient '!$A$3:$B$1004,2,FALSE)</f>
        <v>100</v>
      </c>
      <c r="AP118" s="81">
        <v>0</v>
      </c>
      <c r="AQ118" s="79">
        <v>0</v>
      </c>
      <c r="AR118" s="79" t="str">
        <f t="shared" si="82"/>
        <v>00</v>
      </c>
      <c r="AS118" s="82">
        <f>VLOOKUP(AR118,'Tableau coefficient '!$A$3:$B$1004,2,FALSE)</f>
        <v>0</v>
      </c>
      <c r="AT118" s="81">
        <v>0</v>
      </c>
      <c r="AU118" s="79">
        <v>0</v>
      </c>
      <c r="AV118" s="79" t="str">
        <f t="shared" si="85"/>
        <v>00</v>
      </c>
      <c r="AW118" s="82">
        <f>VLOOKUP(AV118,'Tableau coefficient '!$A$3:$B$1004,2,FALSE)</f>
        <v>0</v>
      </c>
      <c r="AX118" s="81" t="s">
        <v>1506</v>
      </c>
      <c r="AY118" s="79">
        <v>5</v>
      </c>
      <c r="AZ118" s="79" t="str">
        <f t="shared" si="75"/>
        <v>XS5</v>
      </c>
      <c r="BA118" s="82">
        <f>VLOOKUP(AZ118,'Tableau coefficient '!$A$3:$B$1004,2,FALSE)</f>
        <v>95</v>
      </c>
      <c r="BB118" s="83" t="s">
        <v>1506</v>
      </c>
      <c r="BC118" s="84">
        <v>6</v>
      </c>
      <c r="BD118" s="84" t="str">
        <f t="shared" si="86"/>
        <v>XS6</v>
      </c>
      <c r="BE118" s="85">
        <f>(VLOOKUP(BD118,'Tableau coefficient '!$A$3:$B$1004,2,FALSE))*2</f>
        <v>180</v>
      </c>
      <c r="BF118" s="81">
        <v>0</v>
      </c>
      <c r="BG118" s="79">
        <v>0</v>
      </c>
      <c r="BH118" s="79" t="str">
        <f t="shared" si="76"/>
        <v>00</v>
      </c>
      <c r="BI118" s="82">
        <f>VLOOKUP(BH118,'Tableau coefficient '!$A$3:$B$1004,2,FALSE)</f>
        <v>0</v>
      </c>
      <c r="BJ118" s="81">
        <v>0</v>
      </c>
      <c r="BK118" s="79">
        <v>0</v>
      </c>
      <c r="BL118" s="79" t="str">
        <f t="shared" si="87"/>
        <v>00</v>
      </c>
      <c r="BM118" s="82">
        <f>VLOOKUP(BL118,'Tableau coefficient '!$A$3:$B$1004,2,FALSE)</f>
        <v>0</v>
      </c>
      <c r="BN118" s="86">
        <f t="shared" si="88"/>
        <v>1029</v>
      </c>
      <c r="BO118" s="79">
        <f t="shared" si="69"/>
        <v>33</v>
      </c>
    </row>
    <row r="119" spans="1:67" ht="14" customHeight="1">
      <c r="A119" s="89" t="s">
        <v>1176</v>
      </c>
      <c r="B119" s="80" t="s">
        <v>1177</v>
      </c>
      <c r="C119" s="99" t="s">
        <v>5</v>
      </c>
      <c r="D119" s="99" t="s">
        <v>1638</v>
      </c>
      <c r="E119" s="80" t="s">
        <v>1066</v>
      </c>
      <c r="F119" s="81">
        <v>0</v>
      </c>
      <c r="G119" s="79">
        <v>0</v>
      </c>
      <c r="H119" s="79" t="str">
        <f t="shared" si="77"/>
        <v>00</v>
      </c>
      <c r="I119" s="82">
        <f>VLOOKUP(H119,'Tableau coefficient '!$A$3:$B$1004,2,FALSE)</f>
        <v>0</v>
      </c>
      <c r="J119" s="81">
        <v>0</v>
      </c>
      <c r="K119" s="79">
        <v>0</v>
      </c>
      <c r="L119" s="79" t="str">
        <f t="shared" si="79"/>
        <v>00</v>
      </c>
      <c r="M119" s="82">
        <f>VLOOKUP(L119,'Tableau coefficient '!$A$3:$B$1004,2,FALSE)</f>
        <v>0</v>
      </c>
      <c r="N119" s="81">
        <v>0</v>
      </c>
      <c r="O119" s="79">
        <v>0</v>
      </c>
      <c r="P119" s="79" t="str">
        <f t="shared" si="72"/>
        <v>00</v>
      </c>
      <c r="Q119" s="82">
        <f>VLOOKUP(P119,'Tableau coefficient '!$A$3:$B$1004,2,FALSE)</f>
        <v>0</v>
      </c>
      <c r="R119" s="81">
        <v>0</v>
      </c>
      <c r="S119" s="79">
        <v>0</v>
      </c>
      <c r="T119" s="79" t="str">
        <f t="shared" si="80"/>
        <v>00</v>
      </c>
      <c r="U119" s="82">
        <f>VLOOKUP(T119,'Tableau coefficient '!$A$3:$B$1004,2,FALSE)</f>
        <v>0</v>
      </c>
      <c r="V119" s="83">
        <v>0</v>
      </c>
      <c r="W119" s="84">
        <v>0</v>
      </c>
      <c r="X119" s="84" t="str">
        <f t="shared" si="73"/>
        <v>00</v>
      </c>
      <c r="Y119" s="85">
        <f>(VLOOKUP(X119,'Tableau coefficient '!$A$3:$B$1004,2,FALSE))*2</f>
        <v>0</v>
      </c>
      <c r="Z119" s="83">
        <v>0</v>
      </c>
      <c r="AA119" s="75">
        <v>0</v>
      </c>
      <c r="AB119" s="84" t="str">
        <f t="shared" si="83"/>
        <v>00</v>
      </c>
      <c r="AC119" s="85">
        <f>(VLOOKUP(AB119,'Tableau coefficient '!$A$3:$B$1004,2,FALSE))*2</f>
        <v>0</v>
      </c>
      <c r="AD119" s="81">
        <v>0</v>
      </c>
      <c r="AE119" s="79">
        <v>0</v>
      </c>
      <c r="AF119" s="79" t="str">
        <f t="shared" si="81"/>
        <v>00</v>
      </c>
      <c r="AG119" s="82">
        <f>VLOOKUP(AF119,'Tableau coefficient '!$A$3:$B$1004,2,FALSE)</f>
        <v>0</v>
      </c>
      <c r="AH119" s="81">
        <v>0</v>
      </c>
      <c r="AI119" s="79">
        <v>0</v>
      </c>
      <c r="AJ119" s="79" t="str">
        <f t="shared" si="84"/>
        <v>00</v>
      </c>
      <c r="AK119" s="82">
        <f>VLOOKUP(AJ119,'Tableau coefficient '!$A$3:$B$1004,2,FALSE)</f>
        <v>0</v>
      </c>
      <c r="AL119" s="81">
        <v>0</v>
      </c>
      <c r="AM119" s="79">
        <v>0</v>
      </c>
      <c r="AN119" s="79" t="str">
        <f t="shared" si="74"/>
        <v>00</v>
      </c>
      <c r="AO119" s="82">
        <f>VLOOKUP(AN119,'Tableau coefficient '!$A$3:$B$1004,2,FALSE)</f>
        <v>0</v>
      </c>
      <c r="AP119" s="81">
        <v>0</v>
      </c>
      <c r="AQ119" s="79">
        <v>0</v>
      </c>
      <c r="AR119" s="79" t="str">
        <f t="shared" si="82"/>
        <v>00</v>
      </c>
      <c r="AS119" s="82">
        <f>VLOOKUP(AR119,'Tableau coefficient '!$A$3:$B$1004,2,FALSE)</f>
        <v>0</v>
      </c>
      <c r="AT119" s="81">
        <v>0</v>
      </c>
      <c r="AU119" s="79">
        <v>0</v>
      </c>
      <c r="AV119" s="79" t="str">
        <f t="shared" si="85"/>
        <v>00</v>
      </c>
      <c r="AW119" s="82">
        <f>VLOOKUP(AV119,'Tableau coefficient '!$A$3:$B$1004,2,FALSE)</f>
        <v>0</v>
      </c>
      <c r="AX119" s="81">
        <v>0</v>
      </c>
      <c r="AY119" s="79">
        <v>0</v>
      </c>
      <c r="AZ119" s="79" t="str">
        <f t="shared" si="75"/>
        <v>00</v>
      </c>
      <c r="BA119" s="82">
        <f>VLOOKUP(AZ119,'Tableau coefficient '!$A$3:$B$1004,2,FALSE)</f>
        <v>0</v>
      </c>
      <c r="BB119" s="83">
        <v>0</v>
      </c>
      <c r="BC119" s="84">
        <v>0</v>
      </c>
      <c r="BD119" s="84" t="str">
        <f t="shared" si="86"/>
        <v>00</v>
      </c>
      <c r="BE119" s="85">
        <f>(VLOOKUP(BD119,'Tableau coefficient '!$A$3:$B$1004,2,FALSE))*2</f>
        <v>0</v>
      </c>
      <c r="BF119" s="81">
        <v>0</v>
      </c>
      <c r="BG119" s="79">
        <v>0</v>
      </c>
      <c r="BH119" s="79" t="str">
        <f t="shared" si="76"/>
        <v>00</v>
      </c>
      <c r="BI119" s="82">
        <f>VLOOKUP(BH119,'Tableau coefficient '!$A$3:$B$1004,2,FALSE)</f>
        <v>0</v>
      </c>
      <c r="BJ119" s="81">
        <v>0</v>
      </c>
      <c r="BK119" s="79">
        <v>0</v>
      </c>
      <c r="BL119" s="79" t="str">
        <f t="shared" si="87"/>
        <v>00</v>
      </c>
      <c r="BM119" s="82">
        <f>VLOOKUP(BL119,'Tableau coefficient '!$A$3:$B$1004,2,FALSE)</f>
        <v>0</v>
      </c>
      <c r="BN119" s="86">
        <f t="shared" si="88"/>
        <v>0</v>
      </c>
      <c r="BO119" s="79">
        <f t="shared" si="69"/>
        <v>303</v>
      </c>
    </row>
    <row r="120" spans="1:67" ht="14" customHeight="1">
      <c r="A120" s="89" t="s">
        <v>1178</v>
      </c>
      <c r="B120" s="80" t="s">
        <v>1179</v>
      </c>
      <c r="C120" s="99" t="s">
        <v>5</v>
      </c>
      <c r="D120" s="99" t="s">
        <v>1638</v>
      </c>
      <c r="E120" s="80" t="s">
        <v>1066</v>
      </c>
      <c r="F120" s="81" t="s">
        <v>1506</v>
      </c>
      <c r="G120" s="79">
        <v>9</v>
      </c>
      <c r="H120" s="79" t="str">
        <f t="shared" si="77"/>
        <v>XS9</v>
      </c>
      <c r="I120" s="82">
        <f>VLOOKUP(H120,'Tableau coefficient '!$A$3:$B$1004,2,FALSE)</f>
        <v>75</v>
      </c>
      <c r="J120" s="81" t="s">
        <v>1506</v>
      </c>
      <c r="K120" s="79">
        <v>4</v>
      </c>
      <c r="L120" s="79" t="str">
        <f t="shared" si="79"/>
        <v>XS4</v>
      </c>
      <c r="M120" s="82">
        <f>VLOOKUP(L120,'Tableau coefficient '!$A$3:$B$1004,2,FALSE)</f>
        <v>100</v>
      </c>
      <c r="N120" s="81" t="s">
        <v>1506</v>
      </c>
      <c r="O120" s="79">
        <v>5</v>
      </c>
      <c r="P120" s="79" t="str">
        <f t="shared" si="72"/>
        <v>XS5</v>
      </c>
      <c r="Q120" s="82">
        <f>VLOOKUP(P120,'Tableau coefficient '!$A$3:$B$1004,2,FALSE)</f>
        <v>95</v>
      </c>
      <c r="R120" s="81" t="s">
        <v>1506</v>
      </c>
      <c r="S120" s="79">
        <v>7</v>
      </c>
      <c r="T120" s="79" t="str">
        <f t="shared" si="80"/>
        <v>XS7</v>
      </c>
      <c r="U120" s="82">
        <f>VLOOKUP(T120,'Tableau coefficient '!$A$3:$B$1004,2,FALSE)</f>
        <v>85</v>
      </c>
      <c r="V120" s="83" t="s">
        <v>1506</v>
      </c>
      <c r="W120" s="84">
        <v>11</v>
      </c>
      <c r="X120" s="84" t="str">
        <f t="shared" si="73"/>
        <v>XS11</v>
      </c>
      <c r="Y120" s="85">
        <f>(VLOOKUP(X120,'Tableau coefficient '!$A$3:$B$1004,2,FALSE))*2</f>
        <v>140</v>
      </c>
      <c r="Z120" s="83" t="s">
        <v>1506</v>
      </c>
      <c r="AA120" s="75">
        <v>5</v>
      </c>
      <c r="AB120" s="84" t="str">
        <f t="shared" si="83"/>
        <v>XS5</v>
      </c>
      <c r="AC120" s="85">
        <f>(VLOOKUP(AB120,'Tableau coefficient '!$A$3:$B$1004,2,FALSE))*2</f>
        <v>190</v>
      </c>
      <c r="AD120" s="81" t="s">
        <v>1506</v>
      </c>
      <c r="AE120" s="79">
        <v>5</v>
      </c>
      <c r="AF120" s="79" t="str">
        <f t="shared" si="81"/>
        <v>XS5</v>
      </c>
      <c r="AG120" s="82">
        <f>VLOOKUP(AF120,'Tableau coefficient '!$A$3:$B$1004,2,FALSE)</f>
        <v>95</v>
      </c>
      <c r="AH120" s="81">
        <v>0</v>
      </c>
      <c r="AI120" s="79">
        <v>0</v>
      </c>
      <c r="AJ120" s="79" t="str">
        <f t="shared" si="84"/>
        <v>00</v>
      </c>
      <c r="AK120" s="82">
        <f>VLOOKUP(AJ120,'Tableau coefficient '!$A$3:$B$1004,2,FALSE)</f>
        <v>0</v>
      </c>
      <c r="AL120" s="81">
        <v>0</v>
      </c>
      <c r="AM120" s="79">
        <v>0</v>
      </c>
      <c r="AN120" s="79" t="str">
        <f t="shared" si="74"/>
        <v>00</v>
      </c>
      <c r="AO120" s="82">
        <f>VLOOKUP(AN120,'Tableau coefficient '!$A$3:$B$1004,2,FALSE)</f>
        <v>0</v>
      </c>
      <c r="AP120" s="81" t="s">
        <v>1506</v>
      </c>
      <c r="AQ120" s="79">
        <v>10</v>
      </c>
      <c r="AR120" s="79" t="str">
        <f t="shared" si="82"/>
        <v>XS10</v>
      </c>
      <c r="AS120" s="82">
        <f>VLOOKUP(AR120,'Tableau coefficient '!$A$3:$B$1004,2,FALSE)</f>
        <v>72.5</v>
      </c>
      <c r="AT120" s="81">
        <v>0</v>
      </c>
      <c r="AU120" s="79">
        <v>0</v>
      </c>
      <c r="AV120" s="79" t="str">
        <f t="shared" si="85"/>
        <v>00</v>
      </c>
      <c r="AW120" s="82">
        <f>VLOOKUP(AV120,'Tableau coefficient '!$A$3:$B$1004,2,FALSE)</f>
        <v>0</v>
      </c>
      <c r="AX120" s="81" t="s">
        <v>1506</v>
      </c>
      <c r="AY120" s="79">
        <v>23</v>
      </c>
      <c r="AZ120" s="79" t="str">
        <f t="shared" si="75"/>
        <v>XS23</v>
      </c>
      <c r="BA120" s="82">
        <f>VLOOKUP(AZ120,'Tableau coefficient '!$A$3:$B$1004,2,FALSE)</f>
        <v>60</v>
      </c>
      <c r="BB120" s="83">
        <v>0</v>
      </c>
      <c r="BC120" s="84">
        <v>0</v>
      </c>
      <c r="BD120" s="84" t="str">
        <f t="shared" si="86"/>
        <v>00</v>
      </c>
      <c r="BE120" s="85">
        <f>(VLOOKUP(BD120,'Tableau coefficient '!$A$3:$B$1004,2,FALSE))*2</f>
        <v>0</v>
      </c>
      <c r="BF120" s="81">
        <v>0</v>
      </c>
      <c r="BG120" s="79">
        <v>0</v>
      </c>
      <c r="BH120" s="79" t="str">
        <f t="shared" si="76"/>
        <v>00</v>
      </c>
      <c r="BI120" s="82">
        <f>VLOOKUP(BH120,'Tableau coefficient '!$A$3:$B$1004,2,FALSE)</f>
        <v>0</v>
      </c>
      <c r="BJ120" s="81">
        <v>0</v>
      </c>
      <c r="BK120" s="79">
        <v>0</v>
      </c>
      <c r="BL120" s="79" t="str">
        <f t="shared" si="87"/>
        <v>00</v>
      </c>
      <c r="BM120" s="82">
        <f>VLOOKUP(BL120,'Tableau coefficient '!$A$3:$B$1004,2,FALSE)</f>
        <v>0</v>
      </c>
      <c r="BN120" s="86">
        <f t="shared" si="88"/>
        <v>912.5</v>
      </c>
      <c r="BO120" s="79">
        <f t="shared" si="69"/>
        <v>45</v>
      </c>
    </row>
    <row r="121" spans="1:67" ht="14" customHeight="1">
      <c r="A121" s="89" t="s">
        <v>1180</v>
      </c>
      <c r="B121" s="80" t="s">
        <v>1181</v>
      </c>
      <c r="C121" s="99" t="s">
        <v>5</v>
      </c>
      <c r="D121" s="99" t="s">
        <v>1637</v>
      </c>
      <c r="E121" s="80" t="s">
        <v>1066</v>
      </c>
      <c r="F121" s="81" t="s">
        <v>1506</v>
      </c>
      <c r="G121" s="79">
        <v>24</v>
      </c>
      <c r="H121" s="79" t="str">
        <f t="shared" si="77"/>
        <v>XS24</v>
      </c>
      <c r="I121" s="82">
        <f>VLOOKUP(H121,'Tableau coefficient '!$A$3:$B$1004,2,FALSE)</f>
        <v>59.5</v>
      </c>
      <c r="J121" s="81">
        <v>0</v>
      </c>
      <c r="K121" s="79">
        <v>0</v>
      </c>
      <c r="L121" s="79" t="str">
        <f t="shared" si="79"/>
        <v>00</v>
      </c>
      <c r="M121" s="82">
        <f>VLOOKUP(L121,'Tableau coefficient '!$A$3:$B$1004,2,FALSE)</f>
        <v>0</v>
      </c>
      <c r="N121" s="81">
        <v>0</v>
      </c>
      <c r="O121" s="79">
        <v>0</v>
      </c>
      <c r="P121" s="79" t="str">
        <f t="shared" si="72"/>
        <v>00</v>
      </c>
      <c r="Q121" s="82">
        <f>VLOOKUP(P121,'Tableau coefficient '!$A$3:$B$1004,2,FALSE)</f>
        <v>0</v>
      </c>
      <c r="R121" s="81" t="s">
        <v>1506</v>
      </c>
      <c r="S121" s="79">
        <v>25</v>
      </c>
      <c r="T121" s="79" t="str">
        <f t="shared" si="80"/>
        <v>XS25</v>
      </c>
      <c r="U121" s="82">
        <f>VLOOKUP(T121,'Tableau coefficient '!$A$3:$B$1004,2,FALSE)</f>
        <v>59</v>
      </c>
      <c r="V121" s="83" t="s">
        <v>1506</v>
      </c>
      <c r="W121" s="84">
        <v>29</v>
      </c>
      <c r="X121" s="84" t="str">
        <f t="shared" si="73"/>
        <v>XS29</v>
      </c>
      <c r="Y121" s="85">
        <f>(VLOOKUP(X121,'Tableau coefficient '!$A$3:$B$1004,2,FALSE))*2</f>
        <v>114</v>
      </c>
      <c r="Z121" s="83" t="s">
        <v>1506</v>
      </c>
      <c r="AA121" s="75">
        <v>26</v>
      </c>
      <c r="AB121" s="84" t="str">
        <f t="shared" si="83"/>
        <v>XS26</v>
      </c>
      <c r="AC121" s="85">
        <f>(VLOOKUP(AB121,'Tableau coefficient '!$A$3:$B$1004,2,FALSE))*2</f>
        <v>117</v>
      </c>
      <c r="AD121" s="81" t="s">
        <v>1506</v>
      </c>
      <c r="AE121" s="79">
        <v>22</v>
      </c>
      <c r="AF121" s="79" t="str">
        <f t="shared" si="81"/>
        <v>XS22</v>
      </c>
      <c r="AG121" s="82">
        <f>VLOOKUP(AF121,'Tableau coefficient '!$A$3:$B$1004,2,FALSE)</f>
        <v>60.5</v>
      </c>
      <c r="AH121" s="81">
        <v>0</v>
      </c>
      <c r="AI121" s="79">
        <v>0</v>
      </c>
      <c r="AJ121" s="79" t="str">
        <f t="shared" si="84"/>
        <v>00</v>
      </c>
      <c r="AK121" s="82">
        <f>VLOOKUP(AJ121,'Tableau coefficient '!$A$3:$B$1004,2,FALSE)</f>
        <v>0</v>
      </c>
      <c r="AL121" s="81">
        <v>0</v>
      </c>
      <c r="AM121" s="79">
        <v>0</v>
      </c>
      <c r="AN121" s="79" t="str">
        <f t="shared" si="74"/>
        <v>00</v>
      </c>
      <c r="AO121" s="82">
        <f>VLOOKUP(AN121,'Tableau coefficient '!$A$3:$B$1004,2,FALSE)</f>
        <v>0</v>
      </c>
      <c r="AP121" s="81" t="s">
        <v>1506</v>
      </c>
      <c r="AQ121" s="79">
        <v>21</v>
      </c>
      <c r="AR121" s="79" t="str">
        <f t="shared" si="82"/>
        <v>XS21</v>
      </c>
      <c r="AS121" s="82">
        <f>VLOOKUP(AR121,'Tableau coefficient '!$A$3:$B$1004,2,FALSE)</f>
        <v>61</v>
      </c>
      <c r="AT121" s="81">
        <v>0</v>
      </c>
      <c r="AU121" s="79">
        <v>0</v>
      </c>
      <c r="AV121" s="79" t="str">
        <f t="shared" si="85"/>
        <v>00</v>
      </c>
      <c r="AW121" s="82">
        <f>VLOOKUP(AV121,'Tableau coefficient '!$A$3:$B$1004,2,FALSE)</f>
        <v>0</v>
      </c>
      <c r="AX121" s="81" t="s">
        <v>1506</v>
      </c>
      <c r="AY121" s="79">
        <v>12</v>
      </c>
      <c r="AZ121" s="79" t="str">
        <f t="shared" si="75"/>
        <v>XS12</v>
      </c>
      <c r="BA121" s="82">
        <f>VLOOKUP(AZ121,'Tableau coefficient '!$A$3:$B$1004,2,FALSE)</f>
        <v>67.5</v>
      </c>
      <c r="BB121" s="83" t="s">
        <v>1506</v>
      </c>
      <c r="BC121" s="84">
        <v>32</v>
      </c>
      <c r="BD121" s="84" t="str">
        <f t="shared" si="86"/>
        <v>XS32</v>
      </c>
      <c r="BE121" s="85">
        <f>(VLOOKUP(BD121,'Tableau coefficient '!$A$3:$B$1004,2,FALSE))*2</f>
        <v>111</v>
      </c>
      <c r="BF121" s="81">
        <v>0</v>
      </c>
      <c r="BG121" s="79">
        <v>0</v>
      </c>
      <c r="BH121" s="79" t="str">
        <f t="shared" si="76"/>
        <v>00</v>
      </c>
      <c r="BI121" s="82">
        <f>VLOOKUP(BH121,'Tableau coefficient '!$A$3:$B$1004,2,FALSE)</f>
        <v>0</v>
      </c>
      <c r="BJ121" s="81">
        <v>0</v>
      </c>
      <c r="BK121" s="79">
        <v>0</v>
      </c>
      <c r="BL121" s="79" t="str">
        <f t="shared" si="87"/>
        <v>00</v>
      </c>
      <c r="BM121" s="82">
        <f>VLOOKUP(BL121,'Tableau coefficient '!$A$3:$B$1004,2,FALSE)</f>
        <v>0</v>
      </c>
      <c r="BN121" s="86">
        <f t="shared" si="88"/>
        <v>649.5</v>
      </c>
      <c r="BO121" s="79">
        <f t="shared" si="69"/>
        <v>85</v>
      </c>
    </row>
    <row r="122" spans="1:67" ht="14" customHeight="1">
      <c r="A122" s="87" t="s">
        <v>1182</v>
      </c>
      <c r="B122" s="88" t="s">
        <v>1183</v>
      </c>
      <c r="C122" s="99" t="s">
        <v>5</v>
      </c>
      <c r="D122" s="99" t="s">
        <v>1637</v>
      </c>
      <c r="E122" s="80" t="s">
        <v>1066</v>
      </c>
      <c r="F122" s="81" t="s">
        <v>1506</v>
      </c>
      <c r="G122" s="79">
        <v>1</v>
      </c>
      <c r="H122" s="79" t="str">
        <f t="shared" si="77"/>
        <v>XS1</v>
      </c>
      <c r="I122" s="82">
        <f>VLOOKUP(H122,'Tableau coefficient '!$A$3:$B$1004,2,FALSE)</f>
        <v>150</v>
      </c>
      <c r="J122" s="81" t="s">
        <v>1506</v>
      </c>
      <c r="K122" s="79">
        <v>1</v>
      </c>
      <c r="L122" s="79" t="str">
        <f t="shared" si="79"/>
        <v>XS1</v>
      </c>
      <c r="M122" s="82">
        <f>VLOOKUP(L122,'Tableau coefficient '!$A$3:$B$1004,2,FALSE)</f>
        <v>150</v>
      </c>
      <c r="N122" s="81" t="s">
        <v>1506</v>
      </c>
      <c r="O122" s="79">
        <v>2</v>
      </c>
      <c r="P122" s="79" t="str">
        <f t="shared" si="72"/>
        <v>XS2</v>
      </c>
      <c r="Q122" s="82">
        <f>VLOOKUP(P122,'Tableau coefficient '!$A$3:$B$1004,2,FALSE)</f>
        <v>125</v>
      </c>
      <c r="R122" s="81" t="s">
        <v>1506</v>
      </c>
      <c r="S122" s="79">
        <v>2</v>
      </c>
      <c r="T122" s="79" t="str">
        <f t="shared" si="80"/>
        <v>XS2</v>
      </c>
      <c r="U122" s="82">
        <f>VLOOKUP(T122,'Tableau coefficient '!$A$3:$B$1004,2,FALSE)</f>
        <v>125</v>
      </c>
      <c r="V122" s="83" t="s">
        <v>1506</v>
      </c>
      <c r="W122" s="84">
        <v>1</v>
      </c>
      <c r="X122" s="84" t="str">
        <f t="shared" si="73"/>
        <v>XS1</v>
      </c>
      <c r="Y122" s="85">
        <f>(VLOOKUP(X122,'Tableau coefficient '!$A$3:$B$1004,2,FALSE))*2</f>
        <v>300</v>
      </c>
      <c r="Z122" s="83" t="s">
        <v>1506</v>
      </c>
      <c r="AA122" s="75">
        <v>1</v>
      </c>
      <c r="AB122" s="84" t="str">
        <f t="shared" si="83"/>
        <v>XS1</v>
      </c>
      <c r="AC122" s="85">
        <f>(VLOOKUP(AB122,'Tableau coefficient '!$A$3:$B$1004,2,FALSE))*2</f>
        <v>300</v>
      </c>
      <c r="AD122" s="81">
        <v>0</v>
      </c>
      <c r="AE122" s="79">
        <v>0</v>
      </c>
      <c r="AF122" s="79" t="str">
        <f t="shared" si="81"/>
        <v>00</v>
      </c>
      <c r="AG122" s="82">
        <f>VLOOKUP(AF122,'Tableau coefficient '!$A$3:$B$1004,2,FALSE)</f>
        <v>0</v>
      </c>
      <c r="AH122" s="81">
        <v>0</v>
      </c>
      <c r="AI122" s="79">
        <v>0</v>
      </c>
      <c r="AJ122" s="79" t="str">
        <f t="shared" si="84"/>
        <v>00</v>
      </c>
      <c r="AK122" s="82">
        <f>VLOOKUP(AJ122,'Tableau coefficient '!$A$3:$B$1004,2,FALSE)</f>
        <v>0</v>
      </c>
      <c r="AL122" s="81">
        <v>0</v>
      </c>
      <c r="AM122" s="79">
        <v>0</v>
      </c>
      <c r="AN122" s="79" t="str">
        <f t="shared" si="74"/>
        <v>00</v>
      </c>
      <c r="AO122" s="82">
        <f>VLOOKUP(AN122,'Tableau coefficient '!$A$3:$B$1004,2,FALSE)</f>
        <v>0</v>
      </c>
      <c r="AP122" s="81">
        <v>0</v>
      </c>
      <c r="AQ122" s="79">
        <v>0</v>
      </c>
      <c r="AR122" s="79" t="str">
        <f t="shared" si="82"/>
        <v>00</v>
      </c>
      <c r="AS122" s="82">
        <f>VLOOKUP(AR122,'Tableau coefficient '!$A$3:$B$1004,2,FALSE)</f>
        <v>0</v>
      </c>
      <c r="AT122" s="81">
        <v>0</v>
      </c>
      <c r="AU122" s="79">
        <v>0</v>
      </c>
      <c r="AV122" s="79" t="str">
        <f t="shared" si="85"/>
        <v>00</v>
      </c>
      <c r="AW122" s="82">
        <f>VLOOKUP(AV122,'Tableau coefficient '!$A$3:$B$1004,2,FALSE)</f>
        <v>0</v>
      </c>
      <c r="AX122" s="81">
        <v>0</v>
      </c>
      <c r="AY122" s="79">
        <v>0</v>
      </c>
      <c r="AZ122" s="79" t="str">
        <f t="shared" si="75"/>
        <v>00</v>
      </c>
      <c r="BA122" s="82">
        <f>VLOOKUP(AZ122,'Tableau coefficient '!$A$3:$B$1004,2,FALSE)</f>
        <v>0</v>
      </c>
      <c r="BB122" s="83">
        <v>0</v>
      </c>
      <c r="BC122" s="84">
        <v>0</v>
      </c>
      <c r="BD122" s="84" t="str">
        <f t="shared" si="86"/>
        <v>00</v>
      </c>
      <c r="BE122" s="85">
        <f>(VLOOKUP(BD122,'Tableau coefficient '!$A$3:$B$1004,2,FALSE))*2</f>
        <v>0</v>
      </c>
      <c r="BF122" s="81">
        <v>0</v>
      </c>
      <c r="BG122" s="79">
        <v>0</v>
      </c>
      <c r="BH122" s="79" t="str">
        <f t="shared" si="76"/>
        <v>00</v>
      </c>
      <c r="BI122" s="82">
        <f>VLOOKUP(BH122,'Tableau coefficient '!$A$3:$B$1004,2,FALSE)</f>
        <v>0</v>
      </c>
      <c r="BJ122" s="81">
        <v>0</v>
      </c>
      <c r="BK122" s="79">
        <v>0</v>
      </c>
      <c r="BL122" s="79" t="str">
        <f t="shared" si="87"/>
        <v>00</v>
      </c>
      <c r="BM122" s="82">
        <f>VLOOKUP(BL122,'Tableau coefficient '!$A$3:$B$1004,2,FALSE)</f>
        <v>0</v>
      </c>
      <c r="BN122" s="86">
        <f t="shared" si="88"/>
        <v>1150</v>
      </c>
      <c r="BO122" s="79">
        <f t="shared" si="69"/>
        <v>20</v>
      </c>
    </row>
    <row r="123" spans="1:67" ht="14" customHeight="1">
      <c r="A123" s="89" t="s">
        <v>1163</v>
      </c>
      <c r="B123" s="80" t="s">
        <v>1184</v>
      </c>
      <c r="C123" s="99" t="s">
        <v>5</v>
      </c>
      <c r="D123" s="99" t="s">
        <v>1637</v>
      </c>
      <c r="E123" s="80" t="s">
        <v>11</v>
      </c>
      <c r="F123" s="81" t="s">
        <v>1506</v>
      </c>
      <c r="G123" s="79">
        <v>6</v>
      </c>
      <c r="H123" s="79" t="str">
        <f t="shared" si="77"/>
        <v>XS6</v>
      </c>
      <c r="I123" s="82">
        <f>VLOOKUP(H123,'Tableau coefficient '!$A$3:$B$1004,2,FALSE)</f>
        <v>90</v>
      </c>
      <c r="J123" s="81" t="s">
        <v>1506</v>
      </c>
      <c r="K123" s="79">
        <v>3</v>
      </c>
      <c r="L123" s="79" t="str">
        <f t="shared" si="79"/>
        <v>XS3</v>
      </c>
      <c r="M123" s="82">
        <f>VLOOKUP(L123,'Tableau coefficient '!$A$3:$B$1004,2,FALSE)</f>
        <v>110</v>
      </c>
      <c r="N123" s="81">
        <v>0</v>
      </c>
      <c r="O123" s="79">
        <v>0</v>
      </c>
      <c r="P123" s="79" t="str">
        <f t="shared" si="72"/>
        <v>00</v>
      </c>
      <c r="Q123" s="82">
        <f>VLOOKUP(P123,'Tableau coefficient '!$A$3:$B$1004,2,FALSE)</f>
        <v>0</v>
      </c>
      <c r="R123" s="81">
        <v>0</v>
      </c>
      <c r="S123" s="79">
        <v>0</v>
      </c>
      <c r="T123" s="79" t="str">
        <f t="shared" si="80"/>
        <v>00</v>
      </c>
      <c r="U123" s="82">
        <f>VLOOKUP(T123,'Tableau coefficient '!$A$3:$B$1004,2,FALSE)</f>
        <v>0</v>
      </c>
      <c r="V123" s="83">
        <v>0</v>
      </c>
      <c r="W123" s="84">
        <v>0</v>
      </c>
      <c r="X123" s="84" t="str">
        <f t="shared" si="73"/>
        <v>00</v>
      </c>
      <c r="Y123" s="85">
        <f>(VLOOKUP(X123,'Tableau coefficient '!$A$3:$B$1004,2,FALSE))*2</f>
        <v>0</v>
      </c>
      <c r="Z123" s="83" t="s">
        <v>1506</v>
      </c>
      <c r="AA123" s="75">
        <v>10</v>
      </c>
      <c r="AB123" s="84" t="str">
        <f t="shared" si="83"/>
        <v>XS10</v>
      </c>
      <c r="AC123" s="85">
        <f>(VLOOKUP(AB123,'Tableau coefficient '!$A$3:$B$1004,2,FALSE))*2</f>
        <v>145</v>
      </c>
      <c r="AD123" s="81">
        <v>0</v>
      </c>
      <c r="AE123" s="79">
        <v>0</v>
      </c>
      <c r="AF123" s="79" t="str">
        <f t="shared" si="81"/>
        <v>00</v>
      </c>
      <c r="AG123" s="82">
        <f>VLOOKUP(AF123,'Tableau coefficient '!$A$3:$B$1004,2,FALSE)</f>
        <v>0</v>
      </c>
      <c r="AH123" s="81">
        <v>0</v>
      </c>
      <c r="AI123" s="79">
        <v>0</v>
      </c>
      <c r="AJ123" s="79" t="str">
        <f t="shared" si="84"/>
        <v>00</v>
      </c>
      <c r="AK123" s="82">
        <f>VLOOKUP(AJ123,'Tableau coefficient '!$A$3:$B$1004,2,FALSE)</f>
        <v>0</v>
      </c>
      <c r="AL123" s="81" t="s">
        <v>1506</v>
      </c>
      <c r="AM123" s="79">
        <v>6</v>
      </c>
      <c r="AN123" s="79" t="str">
        <f t="shared" si="74"/>
        <v>XS6</v>
      </c>
      <c r="AO123" s="82">
        <f>VLOOKUP(AN123,'Tableau coefficient '!$A$3:$B$1004,2,FALSE)</f>
        <v>90</v>
      </c>
      <c r="AP123" s="81" t="s">
        <v>1506</v>
      </c>
      <c r="AQ123" s="79">
        <v>13</v>
      </c>
      <c r="AR123" s="79" t="str">
        <f t="shared" si="82"/>
        <v>XS13</v>
      </c>
      <c r="AS123" s="82">
        <f>VLOOKUP(AR123,'Tableau coefficient '!$A$3:$B$1004,2,FALSE)</f>
        <v>65</v>
      </c>
      <c r="AT123" s="81">
        <v>0</v>
      </c>
      <c r="AU123" s="79">
        <v>0</v>
      </c>
      <c r="AV123" s="79" t="str">
        <f t="shared" si="85"/>
        <v>00</v>
      </c>
      <c r="AW123" s="82">
        <f>VLOOKUP(AV123,'Tableau coefficient '!$A$3:$B$1004,2,FALSE)</f>
        <v>0</v>
      </c>
      <c r="AX123" s="81" t="s">
        <v>1506</v>
      </c>
      <c r="AY123" s="79">
        <v>8</v>
      </c>
      <c r="AZ123" s="79" t="str">
        <f t="shared" si="75"/>
        <v>XS8</v>
      </c>
      <c r="BA123" s="82">
        <f>VLOOKUP(AZ123,'Tableau coefficient '!$A$3:$B$1004,2,FALSE)</f>
        <v>80</v>
      </c>
      <c r="BB123" s="83" t="s">
        <v>1506</v>
      </c>
      <c r="BC123" s="84">
        <v>13</v>
      </c>
      <c r="BD123" s="84" t="str">
        <f t="shared" si="86"/>
        <v>XS13</v>
      </c>
      <c r="BE123" s="85">
        <f>(VLOOKUP(BD123,'Tableau coefficient '!$A$3:$B$1004,2,FALSE))*2</f>
        <v>130</v>
      </c>
      <c r="BF123" s="81">
        <v>0</v>
      </c>
      <c r="BG123" s="79">
        <v>0</v>
      </c>
      <c r="BH123" s="79" t="str">
        <f t="shared" si="76"/>
        <v>00</v>
      </c>
      <c r="BI123" s="82">
        <f>VLOOKUP(BH123,'Tableau coefficient '!$A$3:$B$1004,2,FALSE)</f>
        <v>0</v>
      </c>
      <c r="BJ123" s="81">
        <v>0</v>
      </c>
      <c r="BK123" s="79">
        <v>0</v>
      </c>
      <c r="BL123" s="79" t="str">
        <f t="shared" si="87"/>
        <v>00</v>
      </c>
      <c r="BM123" s="82">
        <f>VLOOKUP(BL123,'Tableau coefficient '!$A$3:$B$1004,2,FALSE)</f>
        <v>0</v>
      </c>
      <c r="BN123" s="86">
        <f t="shared" si="88"/>
        <v>710</v>
      </c>
      <c r="BO123" s="79">
        <f t="shared" si="69"/>
        <v>72</v>
      </c>
    </row>
    <row r="124" spans="1:67" ht="14" customHeight="1">
      <c r="A124" s="89" t="s">
        <v>1185</v>
      </c>
      <c r="B124" s="80" t="s">
        <v>1186</v>
      </c>
      <c r="C124" s="99" t="s">
        <v>5</v>
      </c>
      <c r="D124" s="99" t="s">
        <v>1638</v>
      </c>
      <c r="E124" s="80" t="s">
        <v>15</v>
      </c>
      <c r="F124" s="81">
        <v>0</v>
      </c>
      <c r="G124" s="79">
        <v>0</v>
      </c>
      <c r="H124" s="79" t="str">
        <f t="shared" si="77"/>
        <v>00</v>
      </c>
      <c r="I124" s="82">
        <f>VLOOKUP(H124,'Tableau coefficient '!$A$3:$B$1004,2,FALSE)</f>
        <v>0</v>
      </c>
      <c r="J124" s="81">
        <v>0</v>
      </c>
      <c r="K124" s="79">
        <v>0</v>
      </c>
      <c r="L124" s="79" t="str">
        <f t="shared" si="79"/>
        <v>00</v>
      </c>
      <c r="M124" s="82">
        <f>VLOOKUP(L124,'Tableau coefficient '!$A$3:$B$1004,2,FALSE)</f>
        <v>0</v>
      </c>
      <c r="N124" s="81">
        <v>0</v>
      </c>
      <c r="O124" s="79">
        <v>0</v>
      </c>
      <c r="P124" s="79" t="str">
        <f t="shared" si="72"/>
        <v>00</v>
      </c>
      <c r="Q124" s="82">
        <f>VLOOKUP(P124,'Tableau coefficient '!$A$3:$B$1004,2,FALSE)</f>
        <v>0</v>
      </c>
      <c r="R124" s="81">
        <v>0</v>
      </c>
      <c r="S124" s="79">
        <v>0</v>
      </c>
      <c r="T124" s="79" t="str">
        <f t="shared" si="80"/>
        <v>00</v>
      </c>
      <c r="U124" s="82">
        <f>VLOOKUP(T124,'Tableau coefficient '!$A$3:$B$1004,2,FALSE)</f>
        <v>0</v>
      </c>
      <c r="V124" s="83" t="s">
        <v>1506</v>
      </c>
      <c r="W124" s="84">
        <v>44</v>
      </c>
      <c r="X124" s="84" t="str">
        <f t="shared" si="73"/>
        <v>XS44</v>
      </c>
      <c r="Y124" s="85">
        <f>(VLOOKUP(X124,'Tableau coefficient '!$A$3:$B$1004,2,FALSE))*2</f>
        <v>99</v>
      </c>
      <c r="Z124" s="83">
        <v>0</v>
      </c>
      <c r="AA124" s="75">
        <v>0</v>
      </c>
      <c r="AB124" s="84" t="str">
        <f t="shared" si="83"/>
        <v>00</v>
      </c>
      <c r="AC124" s="85">
        <f>(VLOOKUP(AB124,'Tableau coefficient '!$A$3:$B$1004,2,FALSE))*2</f>
        <v>0</v>
      </c>
      <c r="AD124" s="81">
        <v>0</v>
      </c>
      <c r="AE124" s="79">
        <v>0</v>
      </c>
      <c r="AF124" s="79" t="str">
        <f t="shared" si="81"/>
        <v>00</v>
      </c>
      <c r="AG124" s="82">
        <f>VLOOKUP(AF124,'Tableau coefficient '!$A$3:$B$1004,2,FALSE)</f>
        <v>0</v>
      </c>
      <c r="AH124" s="81">
        <v>0</v>
      </c>
      <c r="AI124" s="79">
        <v>0</v>
      </c>
      <c r="AJ124" s="79" t="str">
        <f t="shared" si="84"/>
        <v>00</v>
      </c>
      <c r="AK124" s="82">
        <f>VLOOKUP(AJ124,'Tableau coefficient '!$A$3:$B$1004,2,FALSE)</f>
        <v>0</v>
      </c>
      <c r="AL124" s="81">
        <v>0</v>
      </c>
      <c r="AM124" s="79">
        <v>0</v>
      </c>
      <c r="AN124" s="79" t="str">
        <f t="shared" si="74"/>
        <v>00</v>
      </c>
      <c r="AO124" s="82">
        <f>VLOOKUP(AN124,'Tableau coefficient '!$A$3:$B$1004,2,FALSE)</f>
        <v>0</v>
      </c>
      <c r="AP124" s="81">
        <v>0</v>
      </c>
      <c r="AQ124" s="79">
        <v>0</v>
      </c>
      <c r="AR124" s="79" t="str">
        <f t="shared" si="82"/>
        <v>00</v>
      </c>
      <c r="AS124" s="82">
        <f>VLOOKUP(AR124,'Tableau coefficient '!$A$3:$B$1004,2,FALSE)</f>
        <v>0</v>
      </c>
      <c r="AT124" s="81">
        <v>0</v>
      </c>
      <c r="AU124" s="79">
        <v>0</v>
      </c>
      <c r="AV124" s="79" t="str">
        <f t="shared" si="85"/>
        <v>00</v>
      </c>
      <c r="AW124" s="82">
        <f>VLOOKUP(AV124,'Tableau coefficient '!$A$3:$B$1004,2,FALSE)</f>
        <v>0</v>
      </c>
      <c r="AX124" s="81">
        <v>0</v>
      </c>
      <c r="AY124" s="79">
        <v>0</v>
      </c>
      <c r="AZ124" s="79" t="str">
        <f t="shared" si="75"/>
        <v>00</v>
      </c>
      <c r="BA124" s="82">
        <f>VLOOKUP(AZ124,'Tableau coefficient '!$A$3:$B$1004,2,FALSE)</f>
        <v>0</v>
      </c>
      <c r="BB124" s="83">
        <v>0</v>
      </c>
      <c r="BC124" s="84">
        <v>0</v>
      </c>
      <c r="BD124" s="84" t="str">
        <f t="shared" si="86"/>
        <v>00</v>
      </c>
      <c r="BE124" s="85">
        <f>(VLOOKUP(BD124,'Tableau coefficient '!$A$3:$B$1004,2,FALSE))*2</f>
        <v>0</v>
      </c>
      <c r="BF124" s="81">
        <v>0</v>
      </c>
      <c r="BG124" s="79">
        <v>0</v>
      </c>
      <c r="BH124" s="79" t="str">
        <f t="shared" si="76"/>
        <v>00</v>
      </c>
      <c r="BI124" s="82">
        <f>VLOOKUP(BH124,'Tableau coefficient '!$A$3:$B$1004,2,FALSE)</f>
        <v>0</v>
      </c>
      <c r="BJ124" s="81">
        <v>0</v>
      </c>
      <c r="BK124" s="79">
        <v>0</v>
      </c>
      <c r="BL124" s="79" t="str">
        <f t="shared" si="87"/>
        <v>00</v>
      </c>
      <c r="BM124" s="82">
        <f>VLOOKUP(BL124,'Tableau coefficient '!$A$3:$B$1004,2,FALSE)</f>
        <v>0</v>
      </c>
      <c r="BN124" s="86">
        <f t="shared" si="88"/>
        <v>99</v>
      </c>
      <c r="BO124" s="79">
        <f t="shared" si="69"/>
        <v>271</v>
      </c>
    </row>
    <row r="125" spans="1:67" ht="14" customHeight="1">
      <c r="A125" s="89" t="s">
        <v>1141</v>
      </c>
      <c r="B125" s="80" t="s">
        <v>1187</v>
      </c>
      <c r="C125" s="99" t="s">
        <v>5</v>
      </c>
      <c r="D125" s="99" t="s">
        <v>1638</v>
      </c>
      <c r="E125" s="80" t="s">
        <v>11</v>
      </c>
      <c r="F125" s="81">
        <v>0</v>
      </c>
      <c r="G125" s="79">
        <v>0</v>
      </c>
      <c r="H125" s="79" t="str">
        <f t="shared" si="77"/>
        <v>00</v>
      </c>
      <c r="I125" s="82">
        <f>VLOOKUP(H125,'Tableau coefficient '!$A$3:$B$1004,2,FALSE)</f>
        <v>0</v>
      </c>
      <c r="J125" s="81" t="s">
        <v>1506</v>
      </c>
      <c r="K125" s="79">
        <v>9</v>
      </c>
      <c r="L125" s="79" t="str">
        <f t="shared" si="79"/>
        <v>XS9</v>
      </c>
      <c r="M125" s="82">
        <f>VLOOKUP(L125,'Tableau coefficient '!$A$3:$B$1004,2,FALSE)</f>
        <v>75</v>
      </c>
      <c r="N125" s="81" t="s">
        <v>1506</v>
      </c>
      <c r="O125" s="79">
        <v>9</v>
      </c>
      <c r="P125" s="79" t="str">
        <f t="shared" si="72"/>
        <v>XS9</v>
      </c>
      <c r="Q125" s="82">
        <f>VLOOKUP(P125,'Tableau coefficient '!$A$3:$B$1004,2,FALSE)</f>
        <v>75</v>
      </c>
      <c r="R125" s="81" t="s">
        <v>1506</v>
      </c>
      <c r="S125" s="79">
        <v>16</v>
      </c>
      <c r="T125" s="79" t="str">
        <f t="shared" si="80"/>
        <v>XS16</v>
      </c>
      <c r="U125" s="82">
        <f>VLOOKUP(T125,'Tableau coefficient '!$A$3:$B$1004,2,FALSE)</f>
        <v>63.5</v>
      </c>
      <c r="V125" s="83" t="s">
        <v>1506</v>
      </c>
      <c r="W125" s="84">
        <v>14</v>
      </c>
      <c r="X125" s="84" t="str">
        <f t="shared" si="73"/>
        <v>XS14</v>
      </c>
      <c r="Y125" s="85">
        <f>(VLOOKUP(X125,'Tableau coefficient '!$A$3:$B$1004,2,FALSE))*2</f>
        <v>129</v>
      </c>
      <c r="Z125" s="83">
        <v>0</v>
      </c>
      <c r="AA125" s="75">
        <v>0</v>
      </c>
      <c r="AB125" s="84" t="str">
        <f t="shared" si="83"/>
        <v>00</v>
      </c>
      <c r="AC125" s="85">
        <f>(VLOOKUP(AB125,'Tableau coefficient '!$A$3:$B$1004,2,FALSE))*2</f>
        <v>0</v>
      </c>
      <c r="AD125" s="81">
        <v>0</v>
      </c>
      <c r="AE125" s="79">
        <v>0</v>
      </c>
      <c r="AF125" s="79" t="str">
        <f t="shared" si="81"/>
        <v>00</v>
      </c>
      <c r="AG125" s="82">
        <f>VLOOKUP(AF125,'Tableau coefficient '!$A$3:$B$1004,2,FALSE)</f>
        <v>0</v>
      </c>
      <c r="AH125" s="81">
        <v>0</v>
      </c>
      <c r="AI125" s="79">
        <v>0</v>
      </c>
      <c r="AJ125" s="79" t="str">
        <f t="shared" si="84"/>
        <v>00</v>
      </c>
      <c r="AK125" s="82">
        <f>VLOOKUP(AJ125,'Tableau coefficient '!$A$3:$B$1004,2,FALSE)</f>
        <v>0</v>
      </c>
      <c r="AL125" s="81">
        <v>0</v>
      </c>
      <c r="AM125" s="79">
        <v>0</v>
      </c>
      <c r="AN125" s="79" t="str">
        <f t="shared" si="74"/>
        <v>00</v>
      </c>
      <c r="AO125" s="82">
        <f>VLOOKUP(AN125,'Tableau coefficient '!$A$3:$B$1004,2,FALSE)</f>
        <v>0</v>
      </c>
      <c r="AP125" s="81">
        <v>0</v>
      </c>
      <c r="AQ125" s="79">
        <v>0</v>
      </c>
      <c r="AR125" s="79" t="str">
        <f t="shared" si="82"/>
        <v>00</v>
      </c>
      <c r="AS125" s="82">
        <f>VLOOKUP(AR125,'Tableau coefficient '!$A$3:$B$1004,2,FALSE)</f>
        <v>0</v>
      </c>
      <c r="AT125" s="81">
        <v>0</v>
      </c>
      <c r="AU125" s="79">
        <v>0</v>
      </c>
      <c r="AV125" s="79" t="str">
        <f t="shared" si="85"/>
        <v>00</v>
      </c>
      <c r="AW125" s="82">
        <f>VLOOKUP(AV125,'Tableau coefficient '!$A$3:$B$1004,2,FALSE)</f>
        <v>0</v>
      </c>
      <c r="AX125" s="81">
        <v>0</v>
      </c>
      <c r="AY125" s="79">
        <v>0</v>
      </c>
      <c r="AZ125" s="79" t="str">
        <f t="shared" si="75"/>
        <v>00</v>
      </c>
      <c r="BA125" s="82">
        <f>VLOOKUP(AZ125,'Tableau coefficient '!$A$3:$B$1004,2,FALSE)</f>
        <v>0</v>
      </c>
      <c r="BB125" s="83">
        <v>0</v>
      </c>
      <c r="BC125" s="84">
        <v>0</v>
      </c>
      <c r="BD125" s="84" t="str">
        <f t="shared" si="86"/>
        <v>00</v>
      </c>
      <c r="BE125" s="85">
        <f>(VLOOKUP(BD125,'Tableau coefficient '!$A$3:$B$1004,2,FALSE))*2</f>
        <v>0</v>
      </c>
      <c r="BF125" s="81">
        <v>0</v>
      </c>
      <c r="BG125" s="79">
        <v>0</v>
      </c>
      <c r="BH125" s="79" t="str">
        <f t="shared" si="76"/>
        <v>00</v>
      </c>
      <c r="BI125" s="82">
        <f>VLOOKUP(BH125,'Tableau coefficient '!$A$3:$B$1004,2,FALSE)</f>
        <v>0</v>
      </c>
      <c r="BJ125" s="81">
        <v>0</v>
      </c>
      <c r="BK125" s="79">
        <v>0</v>
      </c>
      <c r="BL125" s="79" t="str">
        <f t="shared" si="87"/>
        <v>00</v>
      </c>
      <c r="BM125" s="82">
        <f>VLOOKUP(BL125,'Tableau coefficient '!$A$3:$B$1004,2,FALSE)</f>
        <v>0</v>
      </c>
      <c r="BN125" s="86">
        <f t="shared" si="88"/>
        <v>342.5</v>
      </c>
      <c r="BO125" s="79">
        <f t="shared" si="69"/>
        <v>169</v>
      </c>
    </row>
    <row r="126" spans="1:67" ht="14" customHeight="1">
      <c r="A126" s="76" t="s">
        <v>1188</v>
      </c>
      <c r="B126" s="77" t="s">
        <v>1189</v>
      </c>
      <c r="C126" s="99" t="s">
        <v>5</v>
      </c>
      <c r="D126" s="99" t="s">
        <v>1637</v>
      </c>
      <c r="E126" s="80" t="s">
        <v>1066</v>
      </c>
      <c r="F126" s="81" t="s">
        <v>1506</v>
      </c>
      <c r="G126" s="79">
        <v>2</v>
      </c>
      <c r="H126" s="79" t="str">
        <f t="shared" si="77"/>
        <v>XS2</v>
      </c>
      <c r="I126" s="82">
        <f>VLOOKUP(H126,'Tableau coefficient '!$A$3:$B$1004,2,FALSE)</f>
        <v>125</v>
      </c>
      <c r="J126" s="81">
        <v>0</v>
      </c>
      <c r="K126" s="79">
        <v>0</v>
      </c>
      <c r="L126" s="79" t="str">
        <f t="shared" si="79"/>
        <v>00</v>
      </c>
      <c r="M126" s="82">
        <f>VLOOKUP(L126,'Tableau coefficient '!$A$3:$B$1004,2,FALSE)</f>
        <v>0</v>
      </c>
      <c r="N126" s="81" t="s">
        <v>1506</v>
      </c>
      <c r="O126" s="79">
        <v>3</v>
      </c>
      <c r="P126" s="79" t="str">
        <f t="shared" si="72"/>
        <v>XS3</v>
      </c>
      <c r="Q126" s="82">
        <f>VLOOKUP(P126,'Tableau coefficient '!$A$3:$B$1004,2,FALSE)</f>
        <v>110</v>
      </c>
      <c r="R126" s="81" t="s">
        <v>1506</v>
      </c>
      <c r="S126" s="79">
        <v>1</v>
      </c>
      <c r="T126" s="79" t="str">
        <f t="shared" si="80"/>
        <v>XS1</v>
      </c>
      <c r="U126" s="82">
        <f>VLOOKUP(T126,'Tableau coefficient '!$A$3:$B$1004,2,FALSE)</f>
        <v>150</v>
      </c>
      <c r="V126" s="83" t="s">
        <v>1506</v>
      </c>
      <c r="W126" s="84">
        <v>3</v>
      </c>
      <c r="X126" s="84" t="str">
        <f t="shared" si="73"/>
        <v>XS3</v>
      </c>
      <c r="Y126" s="85">
        <f>(VLOOKUP(X126,'Tableau coefficient '!$A$3:$B$1004,2,FALSE))*2</f>
        <v>220</v>
      </c>
      <c r="Z126" s="83" t="s">
        <v>1506</v>
      </c>
      <c r="AA126" s="75">
        <v>4</v>
      </c>
      <c r="AB126" s="84" t="str">
        <f t="shared" si="83"/>
        <v>XS4</v>
      </c>
      <c r="AC126" s="85">
        <f>(VLOOKUP(AB126,'Tableau coefficient '!$A$3:$B$1004,2,FALSE))*2</f>
        <v>200</v>
      </c>
      <c r="AD126" s="81" t="s">
        <v>1506</v>
      </c>
      <c r="AE126" s="79">
        <v>1</v>
      </c>
      <c r="AF126" s="79" t="str">
        <f t="shared" si="81"/>
        <v>XS1</v>
      </c>
      <c r="AG126" s="82">
        <f>VLOOKUP(AF126,'Tableau coefficient '!$A$3:$B$1004,2,FALSE)</f>
        <v>150</v>
      </c>
      <c r="AH126" s="81">
        <v>0</v>
      </c>
      <c r="AI126" s="79">
        <v>0</v>
      </c>
      <c r="AJ126" s="79" t="str">
        <f t="shared" si="84"/>
        <v>00</v>
      </c>
      <c r="AK126" s="82">
        <f>VLOOKUP(AJ126,'Tableau coefficient '!$A$3:$B$1004,2,FALSE)</f>
        <v>0</v>
      </c>
      <c r="AL126" s="81">
        <v>0</v>
      </c>
      <c r="AM126" s="79">
        <v>0</v>
      </c>
      <c r="AN126" s="79" t="str">
        <f t="shared" si="74"/>
        <v>00</v>
      </c>
      <c r="AO126" s="82">
        <f>VLOOKUP(AN126,'Tableau coefficient '!$A$3:$B$1004,2,FALSE)</f>
        <v>0</v>
      </c>
      <c r="AP126" s="81" t="s">
        <v>1506</v>
      </c>
      <c r="AQ126" s="79">
        <v>2</v>
      </c>
      <c r="AR126" s="79" t="str">
        <f t="shared" si="82"/>
        <v>XS2</v>
      </c>
      <c r="AS126" s="82">
        <f>VLOOKUP(AR126,'Tableau coefficient '!$A$3:$B$1004,2,FALSE)</f>
        <v>125</v>
      </c>
      <c r="AT126" s="81">
        <v>0</v>
      </c>
      <c r="AU126" s="79">
        <v>0</v>
      </c>
      <c r="AV126" s="79" t="str">
        <f t="shared" si="85"/>
        <v>00</v>
      </c>
      <c r="AW126" s="82">
        <f>VLOOKUP(AV126,'Tableau coefficient '!$A$3:$B$1004,2,FALSE)</f>
        <v>0</v>
      </c>
      <c r="AX126" s="81" t="s">
        <v>1506</v>
      </c>
      <c r="AY126" s="79">
        <v>1</v>
      </c>
      <c r="AZ126" s="79" t="str">
        <f t="shared" si="75"/>
        <v>XS1</v>
      </c>
      <c r="BA126" s="82">
        <f>VLOOKUP(AZ126,'Tableau coefficient '!$A$3:$B$1004,2,FALSE)</f>
        <v>150</v>
      </c>
      <c r="BB126" s="83" t="s">
        <v>1506</v>
      </c>
      <c r="BC126" s="84">
        <v>1</v>
      </c>
      <c r="BD126" s="84" t="str">
        <f t="shared" si="86"/>
        <v>XS1</v>
      </c>
      <c r="BE126" s="85">
        <f>(VLOOKUP(BD126,'Tableau coefficient '!$A$3:$B$1004,2,FALSE))*2</f>
        <v>300</v>
      </c>
      <c r="BF126" s="81">
        <v>0</v>
      </c>
      <c r="BG126" s="79">
        <v>0</v>
      </c>
      <c r="BH126" s="79" t="str">
        <f t="shared" si="76"/>
        <v>00</v>
      </c>
      <c r="BI126" s="82">
        <f>VLOOKUP(BH126,'Tableau coefficient '!$A$3:$B$1004,2,FALSE)</f>
        <v>0</v>
      </c>
      <c r="BJ126" s="81">
        <v>0</v>
      </c>
      <c r="BK126" s="79">
        <v>0</v>
      </c>
      <c r="BL126" s="79" t="str">
        <f t="shared" si="87"/>
        <v>00</v>
      </c>
      <c r="BM126" s="82">
        <f>VLOOKUP(BL126,'Tableau coefficient '!$A$3:$B$1004,2,FALSE)</f>
        <v>0</v>
      </c>
      <c r="BN126" s="86">
        <f t="shared" si="88"/>
        <v>1530</v>
      </c>
      <c r="BO126" s="79">
        <f t="shared" si="69"/>
        <v>9</v>
      </c>
    </row>
    <row r="127" spans="1:67" ht="14" customHeight="1">
      <c r="A127" s="89" t="s">
        <v>1190</v>
      </c>
      <c r="B127" s="80" t="s">
        <v>1191</v>
      </c>
      <c r="C127" s="99" t="s">
        <v>5</v>
      </c>
      <c r="D127" s="99" t="s">
        <v>1637</v>
      </c>
      <c r="E127" s="80" t="s">
        <v>15</v>
      </c>
      <c r="F127" s="81">
        <v>0</v>
      </c>
      <c r="G127" s="79">
        <v>0</v>
      </c>
      <c r="H127" s="79" t="str">
        <f t="shared" si="77"/>
        <v>00</v>
      </c>
      <c r="I127" s="82">
        <f>VLOOKUP(H127,'Tableau coefficient '!$A$3:$B$1004,2,FALSE)</f>
        <v>0</v>
      </c>
      <c r="J127" s="81">
        <v>0</v>
      </c>
      <c r="K127" s="79">
        <v>0</v>
      </c>
      <c r="L127" s="79" t="str">
        <f t="shared" si="79"/>
        <v>00</v>
      </c>
      <c r="M127" s="82">
        <f>VLOOKUP(L127,'Tableau coefficient '!$A$3:$B$1004,2,FALSE)</f>
        <v>0</v>
      </c>
      <c r="N127" s="81">
        <v>0</v>
      </c>
      <c r="O127" s="79">
        <v>0</v>
      </c>
      <c r="P127" s="79" t="str">
        <f t="shared" si="72"/>
        <v>00</v>
      </c>
      <c r="Q127" s="82">
        <f>VLOOKUP(P127,'Tableau coefficient '!$A$3:$B$1004,2,FALSE)</f>
        <v>0</v>
      </c>
      <c r="R127" s="81" t="s">
        <v>1506</v>
      </c>
      <c r="S127" s="79">
        <v>29</v>
      </c>
      <c r="T127" s="79" t="str">
        <f t="shared" si="80"/>
        <v>XS29</v>
      </c>
      <c r="U127" s="82">
        <f>VLOOKUP(T127,'Tableau coefficient '!$A$3:$B$1004,2,FALSE)</f>
        <v>57</v>
      </c>
      <c r="V127" s="83" t="s">
        <v>1506</v>
      </c>
      <c r="W127" s="84">
        <v>27</v>
      </c>
      <c r="X127" s="84" t="str">
        <f t="shared" si="73"/>
        <v>XS27</v>
      </c>
      <c r="Y127" s="85">
        <f>(VLOOKUP(X127,'Tableau coefficient '!$A$3:$B$1004,2,FALSE))*2</f>
        <v>116</v>
      </c>
      <c r="Z127" s="83">
        <v>0</v>
      </c>
      <c r="AA127" s="75">
        <v>0</v>
      </c>
      <c r="AB127" s="84" t="str">
        <f t="shared" si="83"/>
        <v>00</v>
      </c>
      <c r="AC127" s="85">
        <f>(VLOOKUP(AB127,'Tableau coefficient '!$A$3:$B$1004,2,FALSE))*2</f>
        <v>0</v>
      </c>
      <c r="AD127" s="81">
        <v>0</v>
      </c>
      <c r="AE127" s="79">
        <v>0</v>
      </c>
      <c r="AF127" s="79" t="str">
        <f t="shared" si="81"/>
        <v>00</v>
      </c>
      <c r="AG127" s="82">
        <f>VLOOKUP(AF127,'Tableau coefficient '!$A$3:$B$1004,2,FALSE)</f>
        <v>0</v>
      </c>
      <c r="AH127" s="81">
        <v>0</v>
      </c>
      <c r="AI127" s="79">
        <v>0</v>
      </c>
      <c r="AJ127" s="79" t="str">
        <f t="shared" si="84"/>
        <v>00</v>
      </c>
      <c r="AK127" s="82">
        <f>VLOOKUP(AJ127,'Tableau coefficient '!$A$3:$B$1004,2,FALSE)</f>
        <v>0</v>
      </c>
      <c r="AL127" s="81">
        <v>0</v>
      </c>
      <c r="AM127" s="79">
        <v>0</v>
      </c>
      <c r="AN127" s="79" t="str">
        <f t="shared" si="74"/>
        <v>00</v>
      </c>
      <c r="AO127" s="82">
        <f>VLOOKUP(AN127,'Tableau coefficient '!$A$3:$B$1004,2,FALSE)</f>
        <v>0</v>
      </c>
      <c r="AP127" s="81">
        <v>0</v>
      </c>
      <c r="AQ127" s="79">
        <v>0</v>
      </c>
      <c r="AR127" s="79" t="str">
        <f t="shared" si="82"/>
        <v>00</v>
      </c>
      <c r="AS127" s="82">
        <f>VLOOKUP(AR127,'Tableau coefficient '!$A$3:$B$1004,2,FALSE)</f>
        <v>0</v>
      </c>
      <c r="AT127" s="81">
        <v>0</v>
      </c>
      <c r="AU127" s="79">
        <v>0</v>
      </c>
      <c r="AV127" s="79" t="str">
        <f t="shared" si="85"/>
        <v>00</v>
      </c>
      <c r="AW127" s="82">
        <f>VLOOKUP(AV127,'Tableau coefficient '!$A$3:$B$1004,2,FALSE)</f>
        <v>0</v>
      </c>
      <c r="AX127" s="81">
        <v>0</v>
      </c>
      <c r="AY127" s="79">
        <v>0</v>
      </c>
      <c r="AZ127" s="79" t="str">
        <f t="shared" si="75"/>
        <v>00</v>
      </c>
      <c r="BA127" s="82">
        <f>VLOOKUP(AZ127,'Tableau coefficient '!$A$3:$B$1004,2,FALSE)</f>
        <v>0</v>
      </c>
      <c r="BB127" s="83">
        <v>0</v>
      </c>
      <c r="BC127" s="84">
        <v>0</v>
      </c>
      <c r="BD127" s="84" t="str">
        <f t="shared" si="86"/>
        <v>00</v>
      </c>
      <c r="BE127" s="85">
        <f>(VLOOKUP(BD127,'Tableau coefficient '!$A$3:$B$1004,2,FALSE))*2</f>
        <v>0</v>
      </c>
      <c r="BF127" s="81">
        <v>0</v>
      </c>
      <c r="BG127" s="79">
        <v>0</v>
      </c>
      <c r="BH127" s="79" t="str">
        <f t="shared" si="76"/>
        <v>00</v>
      </c>
      <c r="BI127" s="82">
        <f>VLOOKUP(BH127,'Tableau coefficient '!$A$3:$B$1004,2,FALSE)</f>
        <v>0</v>
      </c>
      <c r="BJ127" s="81">
        <v>0</v>
      </c>
      <c r="BK127" s="79">
        <v>0</v>
      </c>
      <c r="BL127" s="79" t="str">
        <f t="shared" si="87"/>
        <v>00</v>
      </c>
      <c r="BM127" s="82">
        <f>VLOOKUP(BL127,'Tableau coefficient '!$A$3:$B$1004,2,FALSE)</f>
        <v>0</v>
      </c>
      <c r="BN127" s="86">
        <f t="shared" si="88"/>
        <v>173</v>
      </c>
      <c r="BO127" s="79">
        <f t="shared" si="69"/>
        <v>247</v>
      </c>
    </row>
    <row r="128" spans="1:67" ht="14" customHeight="1">
      <c r="A128" s="89" t="s">
        <v>1192</v>
      </c>
      <c r="B128" s="80" t="s">
        <v>1193</v>
      </c>
      <c r="C128" s="99" t="s">
        <v>5</v>
      </c>
      <c r="D128" s="99" t="s">
        <v>1638</v>
      </c>
      <c r="E128" s="80" t="s">
        <v>15</v>
      </c>
      <c r="F128" s="81">
        <v>0</v>
      </c>
      <c r="G128" s="79">
        <v>0</v>
      </c>
      <c r="H128" s="79" t="str">
        <f t="shared" si="77"/>
        <v>00</v>
      </c>
      <c r="I128" s="82">
        <f>VLOOKUP(H128,'Tableau coefficient '!$A$3:$B$1004,2,FALSE)</f>
        <v>0</v>
      </c>
      <c r="J128" s="81">
        <v>0</v>
      </c>
      <c r="K128" s="79">
        <v>0</v>
      </c>
      <c r="L128" s="79" t="str">
        <f t="shared" si="79"/>
        <v>00</v>
      </c>
      <c r="M128" s="82">
        <f>VLOOKUP(L128,'Tableau coefficient '!$A$3:$B$1004,2,FALSE)</f>
        <v>0</v>
      </c>
      <c r="N128" s="81">
        <v>0</v>
      </c>
      <c r="O128" s="79">
        <v>0</v>
      </c>
      <c r="P128" s="79" t="str">
        <f t="shared" si="72"/>
        <v>00</v>
      </c>
      <c r="Q128" s="82">
        <f>VLOOKUP(P128,'Tableau coefficient '!$A$3:$B$1004,2,FALSE)</f>
        <v>0</v>
      </c>
      <c r="R128" s="81">
        <v>0</v>
      </c>
      <c r="S128" s="79">
        <v>0</v>
      </c>
      <c r="T128" s="79" t="str">
        <f t="shared" si="80"/>
        <v>00</v>
      </c>
      <c r="U128" s="82">
        <f>VLOOKUP(T128,'Tableau coefficient '!$A$3:$B$1004,2,FALSE)</f>
        <v>0</v>
      </c>
      <c r="V128" s="83">
        <v>0</v>
      </c>
      <c r="W128" s="84">
        <v>0</v>
      </c>
      <c r="X128" s="84" t="str">
        <f t="shared" si="73"/>
        <v>00</v>
      </c>
      <c r="Y128" s="85">
        <f>(VLOOKUP(X128,'Tableau coefficient '!$A$3:$B$1004,2,FALSE))*2</f>
        <v>0</v>
      </c>
      <c r="Z128" s="83">
        <v>0</v>
      </c>
      <c r="AA128" s="75">
        <v>0</v>
      </c>
      <c r="AB128" s="84" t="str">
        <f t="shared" si="83"/>
        <v>00</v>
      </c>
      <c r="AC128" s="85">
        <f>(VLOOKUP(AB128,'Tableau coefficient '!$A$3:$B$1004,2,FALSE))*2</f>
        <v>0</v>
      </c>
      <c r="AD128" s="81">
        <v>0</v>
      </c>
      <c r="AE128" s="79">
        <v>0</v>
      </c>
      <c r="AF128" s="79" t="str">
        <f t="shared" si="81"/>
        <v>00</v>
      </c>
      <c r="AG128" s="82">
        <f>VLOOKUP(AF128,'Tableau coefficient '!$A$3:$B$1004,2,FALSE)</f>
        <v>0</v>
      </c>
      <c r="AH128" s="81">
        <v>0</v>
      </c>
      <c r="AI128" s="79">
        <v>0</v>
      </c>
      <c r="AJ128" s="79" t="str">
        <f t="shared" si="84"/>
        <v>00</v>
      </c>
      <c r="AK128" s="82">
        <f>VLOOKUP(AJ128,'Tableau coefficient '!$A$3:$B$1004,2,FALSE)</f>
        <v>0</v>
      </c>
      <c r="AL128" s="81">
        <v>0</v>
      </c>
      <c r="AM128" s="79">
        <v>0</v>
      </c>
      <c r="AN128" s="79" t="str">
        <f t="shared" si="74"/>
        <v>00</v>
      </c>
      <c r="AO128" s="82">
        <f>VLOOKUP(AN128,'Tableau coefficient '!$A$3:$B$1004,2,FALSE)</f>
        <v>0</v>
      </c>
      <c r="AP128" s="81">
        <v>0</v>
      </c>
      <c r="AQ128" s="79">
        <v>0</v>
      </c>
      <c r="AR128" s="79" t="str">
        <f t="shared" si="82"/>
        <v>00</v>
      </c>
      <c r="AS128" s="82">
        <f>VLOOKUP(AR128,'Tableau coefficient '!$A$3:$B$1004,2,FALSE)</f>
        <v>0</v>
      </c>
      <c r="AT128" s="81">
        <v>0</v>
      </c>
      <c r="AU128" s="79">
        <v>0</v>
      </c>
      <c r="AV128" s="79" t="str">
        <f t="shared" si="85"/>
        <v>00</v>
      </c>
      <c r="AW128" s="82">
        <f>VLOOKUP(AV128,'Tableau coefficient '!$A$3:$B$1004,2,FALSE)</f>
        <v>0</v>
      </c>
      <c r="AX128" s="81">
        <v>0</v>
      </c>
      <c r="AY128" s="79">
        <v>0</v>
      </c>
      <c r="AZ128" s="79" t="str">
        <f t="shared" si="75"/>
        <v>00</v>
      </c>
      <c r="BA128" s="82">
        <f>VLOOKUP(AZ128,'Tableau coefficient '!$A$3:$B$1004,2,FALSE)</f>
        <v>0</v>
      </c>
      <c r="BB128" s="83">
        <v>0</v>
      </c>
      <c r="BC128" s="84">
        <v>0</v>
      </c>
      <c r="BD128" s="84" t="str">
        <f t="shared" si="86"/>
        <v>00</v>
      </c>
      <c r="BE128" s="85">
        <f>(VLOOKUP(BD128,'Tableau coefficient '!$A$3:$B$1004,2,FALSE))*2</f>
        <v>0</v>
      </c>
      <c r="BF128" s="81">
        <v>0</v>
      </c>
      <c r="BG128" s="79">
        <v>0</v>
      </c>
      <c r="BH128" s="79" t="str">
        <f t="shared" si="76"/>
        <v>00</v>
      </c>
      <c r="BI128" s="82">
        <f>VLOOKUP(BH128,'Tableau coefficient '!$A$3:$B$1004,2,FALSE)</f>
        <v>0</v>
      </c>
      <c r="BJ128" s="81">
        <v>0</v>
      </c>
      <c r="BK128" s="79">
        <v>0</v>
      </c>
      <c r="BL128" s="79" t="str">
        <f t="shared" si="87"/>
        <v>00</v>
      </c>
      <c r="BM128" s="82">
        <f>VLOOKUP(BL128,'Tableau coefficient '!$A$3:$B$1004,2,FALSE)</f>
        <v>0</v>
      </c>
      <c r="BN128" s="86">
        <f t="shared" si="88"/>
        <v>0</v>
      </c>
      <c r="BO128" s="79">
        <f t="shared" si="69"/>
        <v>303</v>
      </c>
    </row>
    <row r="129" spans="1:67" ht="14" customHeight="1">
      <c r="A129" s="89" t="s">
        <v>1508</v>
      </c>
      <c r="B129" s="80" t="s">
        <v>1509</v>
      </c>
      <c r="C129" s="99" t="s">
        <v>5</v>
      </c>
      <c r="D129" s="99" t="s">
        <v>1638</v>
      </c>
      <c r="E129" s="80" t="s">
        <v>16</v>
      </c>
      <c r="F129" s="81">
        <v>0</v>
      </c>
      <c r="G129" s="79">
        <v>0</v>
      </c>
      <c r="H129" s="79" t="str">
        <f t="shared" si="77"/>
        <v>00</v>
      </c>
      <c r="I129" s="82">
        <f>VLOOKUP(H129,'Tableau coefficient '!$A$3:$B$1004,2,FALSE)</f>
        <v>0</v>
      </c>
      <c r="J129" s="81">
        <v>0</v>
      </c>
      <c r="K129" s="79">
        <v>0</v>
      </c>
      <c r="L129" s="79" t="str">
        <f t="shared" si="79"/>
        <v>00</v>
      </c>
      <c r="M129" s="82">
        <f>VLOOKUP(L129,'Tableau coefficient '!$A$3:$B$1004,2,FALSE)</f>
        <v>0</v>
      </c>
      <c r="N129" s="81" t="s">
        <v>1506</v>
      </c>
      <c r="O129" s="79">
        <v>14</v>
      </c>
      <c r="P129" s="79" t="str">
        <f t="shared" si="72"/>
        <v>XS14</v>
      </c>
      <c r="Q129" s="82">
        <f>VLOOKUP(P129,'Tableau coefficient '!$A$3:$B$1004,2,FALSE)</f>
        <v>64.5</v>
      </c>
      <c r="R129" s="81" t="s">
        <v>1506</v>
      </c>
      <c r="S129" s="79">
        <v>14</v>
      </c>
      <c r="T129" s="79" t="str">
        <f t="shared" si="80"/>
        <v>XS14</v>
      </c>
      <c r="U129" s="82">
        <f>VLOOKUP(T129,'Tableau coefficient '!$A$3:$B$1004,2,FALSE)</f>
        <v>64.5</v>
      </c>
      <c r="V129" s="83" t="s">
        <v>1506</v>
      </c>
      <c r="W129" s="84">
        <v>43</v>
      </c>
      <c r="X129" s="84" t="str">
        <f t="shared" si="73"/>
        <v>XS43</v>
      </c>
      <c r="Y129" s="85">
        <f>(VLOOKUP(X129,'Tableau coefficient '!$A$3:$B$1004,2,FALSE))*2</f>
        <v>100</v>
      </c>
      <c r="Z129" s="83" t="s">
        <v>1506</v>
      </c>
      <c r="AA129" s="75">
        <v>19</v>
      </c>
      <c r="AB129" s="84" t="str">
        <f t="shared" si="83"/>
        <v>XS19</v>
      </c>
      <c r="AC129" s="85">
        <f>(VLOOKUP(AB129,'Tableau coefficient '!$A$3:$B$1004,2,FALSE))*2</f>
        <v>124</v>
      </c>
      <c r="AD129" s="81" t="s">
        <v>1506</v>
      </c>
      <c r="AE129" s="79">
        <v>7</v>
      </c>
      <c r="AF129" s="79" t="str">
        <f t="shared" si="81"/>
        <v>XS7</v>
      </c>
      <c r="AG129" s="82">
        <f>VLOOKUP(AF129,'Tableau coefficient '!$A$3:$B$1004,2,FALSE)</f>
        <v>85</v>
      </c>
      <c r="AH129" s="81">
        <v>0</v>
      </c>
      <c r="AI129" s="79">
        <v>0</v>
      </c>
      <c r="AJ129" s="79" t="str">
        <f t="shared" si="84"/>
        <v>00</v>
      </c>
      <c r="AK129" s="82">
        <f>VLOOKUP(AJ129,'Tableau coefficient '!$A$3:$B$1004,2,FALSE)</f>
        <v>0</v>
      </c>
      <c r="AL129" s="81">
        <v>0</v>
      </c>
      <c r="AM129" s="79">
        <v>0</v>
      </c>
      <c r="AN129" s="79" t="str">
        <f t="shared" si="74"/>
        <v>00</v>
      </c>
      <c r="AO129" s="82">
        <f>VLOOKUP(AN129,'Tableau coefficient '!$A$3:$B$1004,2,FALSE)</f>
        <v>0</v>
      </c>
      <c r="AP129" s="81">
        <v>0</v>
      </c>
      <c r="AQ129" s="79">
        <v>0</v>
      </c>
      <c r="AR129" s="79" t="str">
        <f t="shared" si="82"/>
        <v>00</v>
      </c>
      <c r="AS129" s="82">
        <f>VLOOKUP(AR129,'Tableau coefficient '!$A$3:$B$1004,2,FALSE)</f>
        <v>0</v>
      </c>
      <c r="AT129" s="81">
        <v>0</v>
      </c>
      <c r="AU129" s="79">
        <v>0</v>
      </c>
      <c r="AV129" s="79" t="str">
        <f t="shared" si="85"/>
        <v>00</v>
      </c>
      <c r="AW129" s="82">
        <f>VLOOKUP(AV129,'Tableau coefficient '!$A$3:$B$1004,2,FALSE)</f>
        <v>0</v>
      </c>
      <c r="AX129" s="81">
        <v>0</v>
      </c>
      <c r="AY129" s="79">
        <v>0</v>
      </c>
      <c r="AZ129" s="79" t="str">
        <f t="shared" si="75"/>
        <v>00</v>
      </c>
      <c r="BA129" s="82">
        <f>VLOOKUP(AZ129,'Tableau coefficient '!$A$3:$B$1004,2,FALSE)</f>
        <v>0</v>
      </c>
      <c r="BB129" s="83">
        <v>0</v>
      </c>
      <c r="BC129" s="84">
        <v>0</v>
      </c>
      <c r="BD129" s="84" t="str">
        <f t="shared" si="86"/>
        <v>00</v>
      </c>
      <c r="BE129" s="85">
        <f>(VLOOKUP(BD129,'Tableau coefficient '!$A$3:$B$1004,2,FALSE))*2</f>
        <v>0</v>
      </c>
      <c r="BF129" s="81">
        <v>0</v>
      </c>
      <c r="BG129" s="79">
        <v>0</v>
      </c>
      <c r="BH129" s="79" t="str">
        <f t="shared" si="76"/>
        <v>00</v>
      </c>
      <c r="BI129" s="82">
        <f>VLOOKUP(BH129,'Tableau coefficient '!$A$3:$B$1004,2,FALSE)</f>
        <v>0</v>
      </c>
      <c r="BJ129" s="81">
        <v>0</v>
      </c>
      <c r="BK129" s="79">
        <v>0</v>
      </c>
      <c r="BL129" s="79" t="str">
        <f t="shared" si="87"/>
        <v>00</v>
      </c>
      <c r="BM129" s="82">
        <f>VLOOKUP(BL129,'Tableau coefficient '!$A$3:$B$1004,2,FALSE)</f>
        <v>0</v>
      </c>
      <c r="BN129" s="86">
        <f t="shared" si="88"/>
        <v>438</v>
      </c>
      <c r="BO129" s="79">
        <f t="shared" si="69"/>
        <v>140</v>
      </c>
    </row>
    <row r="130" spans="1:67" ht="14" customHeight="1">
      <c r="A130" s="89" t="s">
        <v>1109</v>
      </c>
      <c r="B130" s="80" t="s">
        <v>1194</v>
      </c>
      <c r="C130" s="106" t="s">
        <v>5</v>
      </c>
      <c r="D130" s="106" t="s">
        <v>1637</v>
      </c>
      <c r="E130" s="80" t="s">
        <v>1067</v>
      </c>
      <c r="F130" s="81" t="s">
        <v>1506</v>
      </c>
      <c r="G130" s="79">
        <v>31</v>
      </c>
      <c r="H130" s="79" t="str">
        <f t="shared" si="77"/>
        <v>XS31</v>
      </c>
      <c r="I130" s="82">
        <f>VLOOKUP(H130,'Tableau coefficient '!$A$3:$B$1004,2,FALSE)</f>
        <v>56</v>
      </c>
      <c r="J130" s="81">
        <v>0</v>
      </c>
      <c r="K130" s="79">
        <v>0</v>
      </c>
      <c r="L130" s="79" t="str">
        <f t="shared" si="79"/>
        <v>00</v>
      </c>
      <c r="M130" s="82">
        <f>VLOOKUP(L130,'Tableau coefficient '!$A$3:$B$1004,2,FALSE)</f>
        <v>0</v>
      </c>
      <c r="N130" s="81" t="s">
        <v>1506</v>
      </c>
      <c r="O130" s="79">
        <v>22</v>
      </c>
      <c r="P130" s="79" t="str">
        <f t="shared" si="72"/>
        <v>XS22</v>
      </c>
      <c r="Q130" s="82">
        <f>VLOOKUP(P130,'Tableau coefficient '!$A$3:$B$1004,2,FALSE)</f>
        <v>60.5</v>
      </c>
      <c r="R130" s="81" t="s">
        <v>1506</v>
      </c>
      <c r="S130" s="79">
        <v>34</v>
      </c>
      <c r="T130" s="79" t="str">
        <f t="shared" si="80"/>
        <v>XS34</v>
      </c>
      <c r="U130" s="82">
        <f>VLOOKUP(T130,'Tableau coefficient '!$A$3:$B$1004,2,FALSE)</f>
        <v>54.5</v>
      </c>
      <c r="V130" s="83" t="s">
        <v>1506</v>
      </c>
      <c r="W130" s="84">
        <v>47</v>
      </c>
      <c r="X130" s="84" t="str">
        <f t="shared" si="73"/>
        <v>XS47</v>
      </c>
      <c r="Y130" s="85">
        <f>(VLOOKUP(X130,'Tableau coefficient '!$A$3:$B$1004,2,FALSE))*2</f>
        <v>96</v>
      </c>
      <c r="Z130" s="83" t="s">
        <v>1506</v>
      </c>
      <c r="AA130" s="75">
        <v>30</v>
      </c>
      <c r="AB130" s="84" t="str">
        <f t="shared" si="83"/>
        <v>XS30</v>
      </c>
      <c r="AC130" s="85">
        <f>(VLOOKUP(AB130,'Tableau coefficient '!$A$3:$B$1004,2,FALSE))*2</f>
        <v>113</v>
      </c>
      <c r="AD130" s="81" t="s">
        <v>1506</v>
      </c>
      <c r="AE130" s="79">
        <v>32</v>
      </c>
      <c r="AF130" s="79" t="str">
        <f t="shared" si="81"/>
        <v>XS32</v>
      </c>
      <c r="AG130" s="82">
        <f>VLOOKUP(AF130,'Tableau coefficient '!$A$3:$B$1004,2,FALSE)</f>
        <v>55.5</v>
      </c>
      <c r="AH130" s="81">
        <v>0</v>
      </c>
      <c r="AI130" s="79">
        <v>0</v>
      </c>
      <c r="AJ130" s="79" t="str">
        <f t="shared" si="84"/>
        <v>00</v>
      </c>
      <c r="AK130" s="82">
        <f>VLOOKUP(AJ130,'Tableau coefficient '!$A$3:$B$1004,2,FALSE)</f>
        <v>0</v>
      </c>
      <c r="AL130" s="81">
        <v>0</v>
      </c>
      <c r="AM130" s="79">
        <v>0</v>
      </c>
      <c r="AN130" s="79" t="str">
        <f t="shared" si="74"/>
        <v>00</v>
      </c>
      <c r="AO130" s="82">
        <f>VLOOKUP(AN130,'Tableau coefficient '!$A$3:$B$1004,2,FALSE)</f>
        <v>0</v>
      </c>
      <c r="AP130" s="81">
        <v>0</v>
      </c>
      <c r="AQ130" s="79">
        <v>0</v>
      </c>
      <c r="AR130" s="79" t="str">
        <f t="shared" si="82"/>
        <v>00</v>
      </c>
      <c r="AS130" s="82">
        <f>VLOOKUP(AR130,'Tableau coefficient '!$A$3:$B$1004,2,FALSE)</f>
        <v>0</v>
      </c>
      <c r="AT130" s="81">
        <v>0</v>
      </c>
      <c r="AU130" s="79">
        <v>0</v>
      </c>
      <c r="AV130" s="79" t="str">
        <f t="shared" si="85"/>
        <v>00</v>
      </c>
      <c r="AW130" s="82">
        <f>VLOOKUP(AV130,'Tableau coefficient '!$A$3:$B$1004,2,FALSE)</f>
        <v>0</v>
      </c>
      <c r="AX130" s="81" t="s">
        <v>1506</v>
      </c>
      <c r="AY130" s="79">
        <v>33</v>
      </c>
      <c r="AZ130" s="79" t="str">
        <f t="shared" si="75"/>
        <v>XS33</v>
      </c>
      <c r="BA130" s="82">
        <f>VLOOKUP(AZ130,'Tableau coefficient '!$A$3:$B$1004,2,FALSE)</f>
        <v>55</v>
      </c>
      <c r="BB130" s="83" t="s">
        <v>1506</v>
      </c>
      <c r="BC130" s="84">
        <v>40</v>
      </c>
      <c r="BD130" s="84" t="str">
        <f t="shared" si="86"/>
        <v>XS40</v>
      </c>
      <c r="BE130" s="85">
        <f>(VLOOKUP(BD130,'Tableau coefficient '!$A$3:$B$1004,2,FALSE))*2</f>
        <v>103</v>
      </c>
      <c r="BF130" s="81">
        <v>0</v>
      </c>
      <c r="BG130" s="79">
        <v>0</v>
      </c>
      <c r="BH130" s="79" t="str">
        <f t="shared" si="76"/>
        <v>00</v>
      </c>
      <c r="BI130" s="82">
        <f>VLOOKUP(BH130,'Tableau coefficient '!$A$3:$B$1004,2,FALSE)</f>
        <v>0</v>
      </c>
      <c r="BJ130" s="81">
        <v>0</v>
      </c>
      <c r="BK130" s="79">
        <v>0</v>
      </c>
      <c r="BL130" s="79" t="str">
        <f t="shared" si="87"/>
        <v>00</v>
      </c>
      <c r="BM130" s="82">
        <f>VLOOKUP(BL130,'Tableau coefficient '!$A$3:$B$1004,2,FALSE)</f>
        <v>0</v>
      </c>
      <c r="BN130" s="86">
        <f t="shared" si="88"/>
        <v>593.5</v>
      </c>
      <c r="BO130" s="79">
        <f t="shared" si="69"/>
        <v>103</v>
      </c>
    </row>
    <row r="131" spans="1:67" ht="14" customHeight="1">
      <c r="A131" s="104" t="s">
        <v>1508</v>
      </c>
      <c r="B131" s="105" t="s">
        <v>1512</v>
      </c>
      <c r="C131" s="106" t="s">
        <v>5</v>
      </c>
      <c r="D131" s="106" t="s">
        <v>1637</v>
      </c>
      <c r="E131" s="80" t="s">
        <v>16</v>
      </c>
      <c r="F131" s="81">
        <v>0</v>
      </c>
      <c r="G131" s="79">
        <v>0</v>
      </c>
      <c r="H131" s="79" t="str">
        <f t="shared" si="77"/>
        <v>00</v>
      </c>
      <c r="I131" s="82">
        <f>VLOOKUP(H131,'Tableau coefficient '!$A$3:$B$1004,2,FALSE)</f>
        <v>0</v>
      </c>
      <c r="J131" s="81">
        <v>0</v>
      </c>
      <c r="K131" s="79">
        <v>0</v>
      </c>
      <c r="L131" s="79" t="str">
        <f t="shared" si="79"/>
        <v>00</v>
      </c>
      <c r="M131" s="82">
        <f>VLOOKUP(L131,'Tableau coefficient '!$A$3:$B$1004,2,FALSE)</f>
        <v>0</v>
      </c>
      <c r="N131" s="81">
        <v>0</v>
      </c>
      <c r="O131" s="79">
        <v>0</v>
      </c>
      <c r="P131" s="79" t="str">
        <f t="shared" si="72"/>
        <v>00</v>
      </c>
      <c r="Q131" s="82">
        <f>VLOOKUP(P131,'Tableau coefficient '!$A$3:$B$1004,2,FALSE)</f>
        <v>0</v>
      </c>
      <c r="R131" s="81" t="s">
        <v>1506</v>
      </c>
      <c r="S131" s="79">
        <v>41</v>
      </c>
      <c r="T131" s="79" t="str">
        <f t="shared" si="80"/>
        <v>XS41</v>
      </c>
      <c r="U131" s="82">
        <f>VLOOKUP(T131,'Tableau coefficient '!$A$3:$B$1004,2,FALSE)</f>
        <v>51</v>
      </c>
      <c r="V131" s="83">
        <v>0</v>
      </c>
      <c r="W131" s="84">
        <v>0</v>
      </c>
      <c r="X131" s="84" t="str">
        <f t="shared" si="73"/>
        <v>00</v>
      </c>
      <c r="Y131" s="85">
        <f>(VLOOKUP(X131,'Tableau coefficient '!$A$3:$B$1004,2,FALSE))*2</f>
        <v>0</v>
      </c>
      <c r="Z131" s="83" t="s">
        <v>1506</v>
      </c>
      <c r="AA131" s="75">
        <v>20</v>
      </c>
      <c r="AB131" s="84" t="str">
        <f t="shared" si="83"/>
        <v>XS20</v>
      </c>
      <c r="AC131" s="85">
        <f>(VLOOKUP(AB131,'Tableau coefficient '!$A$3:$B$1004,2,FALSE))*2</f>
        <v>123</v>
      </c>
      <c r="AD131" s="81" t="s">
        <v>1506</v>
      </c>
      <c r="AE131" s="79">
        <v>27</v>
      </c>
      <c r="AF131" s="79" t="str">
        <f t="shared" si="81"/>
        <v>XS27</v>
      </c>
      <c r="AG131" s="82">
        <f>VLOOKUP(AF131,'Tableau coefficient '!$A$3:$B$1004,2,FALSE)</f>
        <v>58</v>
      </c>
      <c r="AH131" s="81">
        <v>0</v>
      </c>
      <c r="AI131" s="79">
        <v>0</v>
      </c>
      <c r="AJ131" s="79" t="str">
        <f t="shared" si="84"/>
        <v>00</v>
      </c>
      <c r="AK131" s="82">
        <f>VLOOKUP(AJ131,'Tableau coefficient '!$A$3:$B$1004,2,FALSE)</f>
        <v>0</v>
      </c>
      <c r="AL131" s="81" t="s">
        <v>1506</v>
      </c>
      <c r="AM131" s="79">
        <v>39</v>
      </c>
      <c r="AN131" s="79" t="str">
        <f t="shared" si="74"/>
        <v>XS39</v>
      </c>
      <c r="AO131" s="82">
        <f>VLOOKUP(AN131,'Tableau coefficient '!$A$3:$B$1004,2,FALSE)</f>
        <v>52</v>
      </c>
      <c r="AP131" s="81">
        <v>0</v>
      </c>
      <c r="AQ131" s="79">
        <v>0</v>
      </c>
      <c r="AR131" s="79" t="str">
        <f t="shared" si="82"/>
        <v>00</v>
      </c>
      <c r="AS131" s="82">
        <f>VLOOKUP(AR131,'Tableau coefficient '!$A$3:$B$1004,2,FALSE)</f>
        <v>0</v>
      </c>
      <c r="AT131" s="81">
        <v>0</v>
      </c>
      <c r="AU131" s="79">
        <v>0</v>
      </c>
      <c r="AV131" s="79" t="str">
        <f t="shared" si="85"/>
        <v>00</v>
      </c>
      <c r="AW131" s="82">
        <f>VLOOKUP(AV131,'Tableau coefficient '!$A$3:$B$1004,2,FALSE)</f>
        <v>0</v>
      </c>
      <c r="AX131" s="81" t="s">
        <v>1506</v>
      </c>
      <c r="AY131" s="79">
        <v>31</v>
      </c>
      <c r="AZ131" s="79" t="str">
        <f t="shared" si="75"/>
        <v>XS31</v>
      </c>
      <c r="BA131" s="82">
        <f>VLOOKUP(AZ131,'Tableau coefficient '!$A$3:$B$1004,2,FALSE)</f>
        <v>56</v>
      </c>
      <c r="BB131" s="83">
        <v>0</v>
      </c>
      <c r="BC131" s="84">
        <v>0</v>
      </c>
      <c r="BD131" s="84" t="str">
        <f t="shared" si="86"/>
        <v>00</v>
      </c>
      <c r="BE131" s="85">
        <f>(VLOOKUP(BD131,'Tableau coefficient '!$A$3:$B$1004,2,FALSE))*2</f>
        <v>0</v>
      </c>
      <c r="BF131" s="81">
        <v>0</v>
      </c>
      <c r="BG131" s="79">
        <v>0</v>
      </c>
      <c r="BH131" s="79" t="str">
        <f t="shared" si="76"/>
        <v>00</v>
      </c>
      <c r="BI131" s="82">
        <f>VLOOKUP(BH131,'Tableau coefficient '!$A$3:$B$1004,2,FALSE)</f>
        <v>0</v>
      </c>
      <c r="BJ131" s="81">
        <v>0</v>
      </c>
      <c r="BK131" s="79">
        <v>0</v>
      </c>
      <c r="BL131" s="79" t="str">
        <f t="shared" si="87"/>
        <v>00</v>
      </c>
      <c r="BM131" s="82">
        <f>VLOOKUP(BL131,'Tableau coefficient '!$A$3:$B$1004,2,FALSE)</f>
        <v>0</v>
      </c>
      <c r="BN131" s="86">
        <f t="shared" si="88"/>
        <v>340</v>
      </c>
      <c r="BO131" s="79">
        <f t="shared" si="69"/>
        <v>171</v>
      </c>
    </row>
    <row r="132" spans="1:67" ht="14" customHeight="1">
      <c r="A132" s="104" t="s">
        <v>1518</v>
      </c>
      <c r="B132" s="105" t="s">
        <v>1519</v>
      </c>
      <c r="C132" s="106" t="s">
        <v>5</v>
      </c>
      <c r="D132" s="106" t="s">
        <v>1638</v>
      </c>
      <c r="E132" s="80" t="s">
        <v>1066</v>
      </c>
      <c r="F132" s="81">
        <v>0</v>
      </c>
      <c r="G132" s="79">
        <v>0</v>
      </c>
      <c r="H132" s="79" t="str">
        <f t="shared" si="77"/>
        <v>00</v>
      </c>
      <c r="I132" s="82">
        <f>VLOOKUP(H132,'Tableau coefficient '!$A$3:$B$1004,2,FALSE)</f>
        <v>0</v>
      </c>
      <c r="J132" s="81">
        <v>0</v>
      </c>
      <c r="K132" s="79">
        <v>0</v>
      </c>
      <c r="L132" s="79" t="str">
        <f t="shared" si="79"/>
        <v>00</v>
      </c>
      <c r="M132" s="82">
        <f>VLOOKUP(L132,'Tableau coefficient '!$A$3:$B$1004,2,FALSE)</f>
        <v>0</v>
      </c>
      <c r="N132" s="81">
        <v>0</v>
      </c>
      <c r="O132" s="79">
        <v>0</v>
      </c>
      <c r="P132" s="79" t="str">
        <f t="shared" si="72"/>
        <v>00</v>
      </c>
      <c r="Q132" s="82">
        <f>VLOOKUP(P132,'Tableau coefficient '!$A$3:$B$1004,2,FALSE)</f>
        <v>0</v>
      </c>
      <c r="R132" s="81">
        <v>0</v>
      </c>
      <c r="S132" s="79">
        <v>0</v>
      </c>
      <c r="T132" s="79" t="str">
        <f t="shared" si="80"/>
        <v>00</v>
      </c>
      <c r="U132" s="82">
        <f>VLOOKUP(T132,'Tableau coefficient '!$A$3:$B$1004,2,FALSE)</f>
        <v>0</v>
      </c>
      <c r="V132" s="83" t="s">
        <v>1506</v>
      </c>
      <c r="W132" s="84">
        <v>2</v>
      </c>
      <c r="X132" s="84" t="str">
        <f t="shared" si="73"/>
        <v>XS2</v>
      </c>
      <c r="Y132" s="85">
        <f>(VLOOKUP(X132,'Tableau coefficient '!$A$3:$B$1004,2,FALSE))*2</f>
        <v>250</v>
      </c>
      <c r="Z132" s="83">
        <v>0</v>
      </c>
      <c r="AA132" s="75">
        <v>0</v>
      </c>
      <c r="AB132" s="84" t="str">
        <f t="shared" si="83"/>
        <v>00</v>
      </c>
      <c r="AC132" s="85">
        <f>(VLOOKUP(AB132,'Tableau coefficient '!$A$3:$B$1004,2,FALSE))*2</f>
        <v>0</v>
      </c>
      <c r="AD132" s="81">
        <v>0</v>
      </c>
      <c r="AE132" s="79">
        <v>0</v>
      </c>
      <c r="AF132" s="79" t="str">
        <f t="shared" si="81"/>
        <v>00</v>
      </c>
      <c r="AG132" s="82">
        <f>VLOOKUP(AF132,'Tableau coefficient '!$A$3:$B$1004,2,FALSE)</f>
        <v>0</v>
      </c>
      <c r="AH132" s="81">
        <v>0</v>
      </c>
      <c r="AI132" s="79">
        <v>0</v>
      </c>
      <c r="AJ132" s="79" t="str">
        <f t="shared" si="84"/>
        <v>00</v>
      </c>
      <c r="AK132" s="82">
        <f>VLOOKUP(AJ132,'Tableau coefficient '!$A$3:$B$1004,2,FALSE)</f>
        <v>0</v>
      </c>
      <c r="AL132" s="81">
        <v>0</v>
      </c>
      <c r="AM132" s="79">
        <v>0</v>
      </c>
      <c r="AN132" s="79" t="str">
        <f t="shared" si="74"/>
        <v>00</v>
      </c>
      <c r="AO132" s="82">
        <f>VLOOKUP(AN132,'Tableau coefficient '!$A$3:$B$1004,2,FALSE)</f>
        <v>0</v>
      </c>
      <c r="AP132" s="81">
        <v>0</v>
      </c>
      <c r="AQ132" s="79">
        <v>0</v>
      </c>
      <c r="AR132" s="79" t="str">
        <f t="shared" si="82"/>
        <v>00</v>
      </c>
      <c r="AS132" s="82">
        <f>VLOOKUP(AR132,'Tableau coefficient '!$A$3:$B$1004,2,FALSE)</f>
        <v>0</v>
      </c>
      <c r="AT132" s="81">
        <v>0</v>
      </c>
      <c r="AU132" s="79">
        <v>0</v>
      </c>
      <c r="AV132" s="79" t="str">
        <f t="shared" si="85"/>
        <v>00</v>
      </c>
      <c r="AW132" s="82">
        <f>VLOOKUP(AV132,'Tableau coefficient '!$A$3:$B$1004,2,FALSE)</f>
        <v>0</v>
      </c>
      <c r="AX132" s="81">
        <v>0</v>
      </c>
      <c r="AY132" s="79">
        <v>0</v>
      </c>
      <c r="AZ132" s="79" t="str">
        <f t="shared" si="75"/>
        <v>00</v>
      </c>
      <c r="BA132" s="82">
        <f>VLOOKUP(AZ132,'Tableau coefficient '!$A$3:$B$1004,2,FALSE)</f>
        <v>0</v>
      </c>
      <c r="BB132" s="83">
        <v>0</v>
      </c>
      <c r="BC132" s="84">
        <v>0</v>
      </c>
      <c r="BD132" s="84" t="str">
        <f t="shared" si="86"/>
        <v>00</v>
      </c>
      <c r="BE132" s="85">
        <f>(VLOOKUP(BD132,'Tableau coefficient '!$A$3:$B$1004,2,FALSE))*2</f>
        <v>0</v>
      </c>
      <c r="BF132" s="81">
        <v>0</v>
      </c>
      <c r="BG132" s="79">
        <v>0</v>
      </c>
      <c r="BH132" s="79" t="str">
        <f t="shared" si="76"/>
        <v>00</v>
      </c>
      <c r="BI132" s="82">
        <f>VLOOKUP(BH132,'Tableau coefficient '!$A$3:$B$1004,2,FALSE)</f>
        <v>0</v>
      </c>
      <c r="BJ132" s="81">
        <v>0</v>
      </c>
      <c r="BK132" s="79">
        <v>0</v>
      </c>
      <c r="BL132" s="79" t="str">
        <f t="shared" si="87"/>
        <v>00</v>
      </c>
      <c r="BM132" s="82">
        <f>VLOOKUP(BL132,'Tableau coefficient '!$A$3:$B$1004,2,FALSE)</f>
        <v>0</v>
      </c>
      <c r="BN132" s="86">
        <f t="shared" si="88"/>
        <v>250</v>
      </c>
      <c r="BO132" s="79">
        <f t="shared" ref="BO132:BO195" si="89">RANK(BN132,$BN$4:$BN$446,0)</f>
        <v>207</v>
      </c>
    </row>
    <row r="133" spans="1:67" ht="14" customHeight="1">
      <c r="A133" s="104" t="s">
        <v>1520</v>
      </c>
      <c r="B133" s="105" t="s">
        <v>1521</v>
      </c>
      <c r="C133" s="106" t="s">
        <v>5</v>
      </c>
      <c r="D133" s="106" t="s">
        <v>1638</v>
      </c>
      <c r="E133" s="80" t="s">
        <v>1066</v>
      </c>
      <c r="F133" s="81">
        <v>0</v>
      </c>
      <c r="G133" s="79">
        <v>0</v>
      </c>
      <c r="H133" s="79" t="str">
        <f t="shared" si="77"/>
        <v>00</v>
      </c>
      <c r="I133" s="82">
        <f>VLOOKUP(H133,'Tableau coefficient '!$A$3:$B$1004,2,FALSE)</f>
        <v>0</v>
      </c>
      <c r="J133" s="81">
        <v>0</v>
      </c>
      <c r="K133" s="79">
        <v>0</v>
      </c>
      <c r="L133" s="79" t="str">
        <f t="shared" si="79"/>
        <v>00</v>
      </c>
      <c r="M133" s="82">
        <f>VLOOKUP(L133,'Tableau coefficient '!$A$3:$B$1004,2,FALSE)</f>
        <v>0</v>
      </c>
      <c r="N133" s="81">
        <v>0</v>
      </c>
      <c r="O133" s="79">
        <v>0</v>
      </c>
      <c r="P133" s="79" t="str">
        <f t="shared" si="72"/>
        <v>00</v>
      </c>
      <c r="Q133" s="82">
        <f>VLOOKUP(P133,'Tableau coefficient '!$A$3:$B$1004,2,FALSE)</f>
        <v>0</v>
      </c>
      <c r="R133" s="81">
        <v>0</v>
      </c>
      <c r="S133" s="79">
        <v>0</v>
      </c>
      <c r="T133" s="79" t="str">
        <f t="shared" si="80"/>
        <v>00</v>
      </c>
      <c r="U133" s="82">
        <f>VLOOKUP(T133,'Tableau coefficient '!$A$3:$B$1004,2,FALSE)</f>
        <v>0</v>
      </c>
      <c r="V133" s="83" t="s">
        <v>1506</v>
      </c>
      <c r="W133" s="84">
        <v>6</v>
      </c>
      <c r="X133" s="84" t="str">
        <f t="shared" si="73"/>
        <v>XS6</v>
      </c>
      <c r="Y133" s="85">
        <f>(VLOOKUP(X133,'Tableau coefficient '!$A$3:$B$1004,2,FALSE))*2</f>
        <v>180</v>
      </c>
      <c r="Z133" s="83">
        <v>0</v>
      </c>
      <c r="AA133" s="75">
        <v>0</v>
      </c>
      <c r="AB133" s="84" t="str">
        <f t="shared" si="83"/>
        <v>00</v>
      </c>
      <c r="AC133" s="85">
        <f>(VLOOKUP(AB133,'Tableau coefficient '!$A$3:$B$1004,2,FALSE))*2</f>
        <v>0</v>
      </c>
      <c r="AD133" s="81">
        <v>0</v>
      </c>
      <c r="AE133" s="79">
        <v>0</v>
      </c>
      <c r="AF133" s="79" t="str">
        <f t="shared" si="81"/>
        <v>00</v>
      </c>
      <c r="AG133" s="82">
        <f>VLOOKUP(AF133,'Tableau coefficient '!$A$3:$B$1004,2,FALSE)</f>
        <v>0</v>
      </c>
      <c r="AH133" s="81">
        <v>0</v>
      </c>
      <c r="AI133" s="79">
        <v>0</v>
      </c>
      <c r="AJ133" s="79" t="str">
        <f t="shared" si="84"/>
        <v>00</v>
      </c>
      <c r="AK133" s="82">
        <f>VLOOKUP(AJ133,'Tableau coefficient '!$A$3:$B$1004,2,FALSE)</f>
        <v>0</v>
      </c>
      <c r="AL133" s="81">
        <v>0</v>
      </c>
      <c r="AM133" s="79">
        <v>0</v>
      </c>
      <c r="AN133" s="79" t="str">
        <f t="shared" si="74"/>
        <v>00</v>
      </c>
      <c r="AO133" s="82">
        <f>VLOOKUP(AN133,'Tableau coefficient '!$A$3:$B$1004,2,FALSE)</f>
        <v>0</v>
      </c>
      <c r="AP133" s="81">
        <v>0</v>
      </c>
      <c r="AQ133" s="79">
        <v>0</v>
      </c>
      <c r="AR133" s="79" t="str">
        <f t="shared" si="82"/>
        <v>00</v>
      </c>
      <c r="AS133" s="82">
        <f>VLOOKUP(AR133,'Tableau coefficient '!$A$3:$B$1004,2,FALSE)</f>
        <v>0</v>
      </c>
      <c r="AT133" s="81">
        <v>0</v>
      </c>
      <c r="AU133" s="79">
        <v>0</v>
      </c>
      <c r="AV133" s="79" t="str">
        <f t="shared" si="85"/>
        <v>00</v>
      </c>
      <c r="AW133" s="82">
        <f>VLOOKUP(AV133,'Tableau coefficient '!$A$3:$B$1004,2,FALSE)</f>
        <v>0</v>
      </c>
      <c r="AX133" s="81">
        <v>0</v>
      </c>
      <c r="AY133" s="79">
        <v>0</v>
      </c>
      <c r="AZ133" s="79" t="str">
        <f t="shared" si="75"/>
        <v>00</v>
      </c>
      <c r="BA133" s="82">
        <f>VLOOKUP(AZ133,'Tableau coefficient '!$A$3:$B$1004,2,FALSE)</f>
        <v>0</v>
      </c>
      <c r="BB133" s="83">
        <v>0</v>
      </c>
      <c r="BC133" s="84">
        <v>0</v>
      </c>
      <c r="BD133" s="84" t="str">
        <f t="shared" si="86"/>
        <v>00</v>
      </c>
      <c r="BE133" s="85">
        <f>(VLOOKUP(BD133,'Tableau coefficient '!$A$3:$B$1004,2,FALSE))*2</f>
        <v>0</v>
      </c>
      <c r="BF133" s="81">
        <v>0</v>
      </c>
      <c r="BG133" s="79">
        <v>0</v>
      </c>
      <c r="BH133" s="79" t="str">
        <f t="shared" si="76"/>
        <v>00</v>
      </c>
      <c r="BI133" s="82">
        <f>VLOOKUP(BH133,'Tableau coefficient '!$A$3:$B$1004,2,FALSE)</f>
        <v>0</v>
      </c>
      <c r="BJ133" s="81">
        <v>0</v>
      </c>
      <c r="BK133" s="79">
        <v>0</v>
      </c>
      <c r="BL133" s="79" t="str">
        <f t="shared" si="87"/>
        <v>00</v>
      </c>
      <c r="BM133" s="82">
        <f>VLOOKUP(BL133,'Tableau coefficient '!$A$3:$B$1004,2,FALSE)</f>
        <v>0</v>
      </c>
      <c r="BN133" s="86">
        <f t="shared" si="88"/>
        <v>180</v>
      </c>
      <c r="BO133" s="79">
        <f t="shared" si="89"/>
        <v>242</v>
      </c>
    </row>
    <row r="134" spans="1:67" ht="14" customHeight="1">
      <c r="A134" s="104" t="s">
        <v>1508</v>
      </c>
      <c r="B134" s="105" t="s">
        <v>1509</v>
      </c>
      <c r="C134" s="106" t="s">
        <v>5</v>
      </c>
      <c r="D134" s="106" t="s">
        <v>1638</v>
      </c>
      <c r="E134" s="80" t="s">
        <v>16</v>
      </c>
      <c r="F134" s="81">
        <v>0</v>
      </c>
      <c r="G134" s="79">
        <v>0</v>
      </c>
      <c r="H134" s="79" t="str">
        <f t="shared" si="77"/>
        <v>00</v>
      </c>
      <c r="I134" s="82">
        <f>VLOOKUP(H134,'Tableau coefficient '!$A$3:$B$1004,2,FALSE)</f>
        <v>0</v>
      </c>
      <c r="J134" s="81">
        <v>0</v>
      </c>
      <c r="K134" s="79">
        <v>0</v>
      </c>
      <c r="L134" s="79" t="str">
        <f t="shared" si="79"/>
        <v>00</v>
      </c>
      <c r="M134" s="82">
        <f>VLOOKUP(L134,'Tableau coefficient '!$A$3:$B$1004,2,FALSE)</f>
        <v>0</v>
      </c>
      <c r="N134" s="81">
        <v>0</v>
      </c>
      <c r="O134" s="79">
        <v>0</v>
      </c>
      <c r="P134" s="79" t="str">
        <f t="shared" si="72"/>
        <v>00</v>
      </c>
      <c r="Q134" s="82">
        <f>VLOOKUP(P134,'Tableau coefficient '!$A$3:$B$1004,2,FALSE)</f>
        <v>0</v>
      </c>
      <c r="R134" s="81">
        <v>0</v>
      </c>
      <c r="S134" s="79">
        <v>0</v>
      </c>
      <c r="T134" s="79" t="str">
        <f t="shared" si="80"/>
        <v>00</v>
      </c>
      <c r="U134" s="82">
        <f>VLOOKUP(T134,'Tableau coefficient '!$A$3:$B$1004,2,FALSE)</f>
        <v>0</v>
      </c>
      <c r="V134" s="83" t="s">
        <v>1506</v>
      </c>
      <c r="W134" s="84">
        <v>21</v>
      </c>
      <c r="X134" s="84" t="str">
        <f t="shared" si="73"/>
        <v>XS21</v>
      </c>
      <c r="Y134" s="85">
        <f>(VLOOKUP(X134,'Tableau coefficient '!$A$3:$B$1004,2,FALSE))*2</f>
        <v>122</v>
      </c>
      <c r="Z134" s="83">
        <v>0</v>
      </c>
      <c r="AA134" s="75">
        <v>0</v>
      </c>
      <c r="AB134" s="84" t="str">
        <f t="shared" si="83"/>
        <v>00</v>
      </c>
      <c r="AC134" s="85">
        <f>(VLOOKUP(AB134,'Tableau coefficient '!$A$3:$B$1004,2,FALSE))*2</f>
        <v>0</v>
      </c>
      <c r="AD134" s="81">
        <v>0</v>
      </c>
      <c r="AE134" s="79">
        <v>0</v>
      </c>
      <c r="AF134" s="79" t="str">
        <f t="shared" si="81"/>
        <v>00</v>
      </c>
      <c r="AG134" s="82">
        <f>VLOOKUP(AF134,'Tableau coefficient '!$A$3:$B$1004,2,FALSE)</f>
        <v>0</v>
      </c>
      <c r="AH134" s="81">
        <v>0</v>
      </c>
      <c r="AI134" s="79">
        <v>0</v>
      </c>
      <c r="AJ134" s="79" t="str">
        <f t="shared" si="84"/>
        <v>00</v>
      </c>
      <c r="AK134" s="82">
        <f>VLOOKUP(AJ134,'Tableau coefficient '!$A$3:$B$1004,2,FALSE)</f>
        <v>0</v>
      </c>
      <c r="AL134" s="81" t="s">
        <v>1506</v>
      </c>
      <c r="AM134" s="79">
        <v>25</v>
      </c>
      <c r="AN134" s="79" t="str">
        <f t="shared" si="74"/>
        <v>XS25</v>
      </c>
      <c r="AO134" s="82">
        <f>VLOOKUP(AN134,'Tableau coefficient '!$A$3:$B$1004,2,FALSE)</f>
        <v>59</v>
      </c>
      <c r="AP134" s="81">
        <v>0</v>
      </c>
      <c r="AQ134" s="79">
        <v>0</v>
      </c>
      <c r="AR134" s="79" t="str">
        <f t="shared" si="82"/>
        <v>00</v>
      </c>
      <c r="AS134" s="82">
        <f>VLOOKUP(AR134,'Tableau coefficient '!$A$3:$B$1004,2,FALSE)</f>
        <v>0</v>
      </c>
      <c r="AT134" s="81">
        <v>0</v>
      </c>
      <c r="AU134" s="79">
        <v>0</v>
      </c>
      <c r="AV134" s="79" t="str">
        <f t="shared" si="85"/>
        <v>00</v>
      </c>
      <c r="AW134" s="82">
        <f>VLOOKUP(AV134,'Tableau coefficient '!$A$3:$B$1004,2,FALSE)</f>
        <v>0</v>
      </c>
      <c r="AX134" s="81" t="s">
        <v>1506</v>
      </c>
      <c r="AY134" s="79">
        <v>16</v>
      </c>
      <c r="AZ134" s="79" t="str">
        <f t="shared" si="75"/>
        <v>XS16</v>
      </c>
      <c r="BA134" s="82">
        <f>VLOOKUP(AZ134,'Tableau coefficient '!$A$3:$B$1004,2,FALSE)</f>
        <v>63.5</v>
      </c>
      <c r="BB134" s="83">
        <v>0</v>
      </c>
      <c r="BC134" s="84">
        <v>0</v>
      </c>
      <c r="BD134" s="84" t="str">
        <f t="shared" si="86"/>
        <v>00</v>
      </c>
      <c r="BE134" s="85">
        <f>(VLOOKUP(BD134,'Tableau coefficient '!$A$3:$B$1004,2,FALSE))*2</f>
        <v>0</v>
      </c>
      <c r="BF134" s="81">
        <v>0</v>
      </c>
      <c r="BG134" s="79">
        <v>0</v>
      </c>
      <c r="BH134" s="79" t="str">
        <f t="shared" si="76"/>
        <v>00</v>
      </c>
      <c r="BI134" s="82">
        <f>VLOOKUP(BH134,'Tableau coefficient '!$A$3:$B$1004,2,FALSE)</f>
        <v>0</v>
      </c>
      <c r="BJ134" s="81">
        <v>0</v>
      </c>
      <c r="BK134" s="79">
        <v>0</v>
      </c>
      <c r="BL134" s="79" t="str">
        <f t="shared" si="87"/>
        <v>00</v>
      </c>
      <c r="BM134" s="82">
        <f>VLOOKUP(BL134,'Tableau coefficient '!$A$3:$B$1004,2,FALSE)</f>
        <v>0</v>
      </c>
      <c r="BN134" s="86">
        <f t="shared" si="88"/>
        <v>244.5</v>
      </c>
      <c r="BO134" s="79">
        <f t="shared" si="89"/>
        <v>212</v>
      </c>
    </row>
    <row r="135" spans="1:67" ht="14" customHeight="1">
      <c r="A135" s="104" t="s">
        <v>1554</v>
      </c>
      <c r="B135" s="105" t="s">
        <v>1553</v>
      </c>
      <c r="C135" s="106" t="s">
        <v>5</v>
      </c>
      <c r="D135" s="106" t="s">
        <v>1637</v>
      </c>
      <c r="E135" s="80" t="s">
        <v>15</v>
      </c>
      <c r="F135" s="81">
        <v>0</v>
      </c>
      <c r="G135" s="79">
        <v>0</v>
      </c>
      <c r="H135" s="79" t="str">
        <f t="shared" si="77"/>
        <v>00</v>
      </c>
      <c r="I135" s="82">
        <f>VLOOKUP(H135,'Tableau coefficient '!$A$3:$B$1004,2,FALSE)</f>
        <v>0</v>
      </c>
      <c r="J135" s="81">
        <v>0</v>
      </c>
      <c r="K135" s="79">
        <v>0</v>
      </c>
      <c r="L135" s="79" t="str">
        <f t="shared" si="79"/>
        <v>00</v>
      </c>
      <c r="M135" s="82">
        <f>VLOOKUP(L135,'Tableau coefficient '!$A$3:$B$1004,2,FALSE)</f>
        <v>0</v>
      </c>
      <c r="N135" s="81">
        <v>0</v>
      </c>
      <c r="O135" s="79">
        <v>0</v>
      </c>
      <c r="P135" s="79" t="str">
        <f t="shared" ref="P135:P148" si="90">(N135&amp;O135)</f>
        <v>00</v>
      </c>
      <c r="Q135" s="82">
        <f>VLOOKUP(P135,'Tableau coefficient '!$A$3:$B$1004,2,FALSE)</f>
        <v>0</v>
      </c>
      <c r="R135" s="81">
        <v>0</v>
      </c>
      <c r="S135" s="79">
        <v>0</v>
      </c>
      <c r="T135" s="79" t="str">
        <f t="shared" si="80"/>
        <v>00</v>
      </c>
      <c r="U135" s="82">
        <f>VLOOKUP(T135,'Tableau coefficient '!$A$3:$B$1004,2,FALSE)</f>
        <v>0</v>
      </c>
      <c r="V135" s="83">
        <v>0</v>
      </c>
      <c r="W135" s="84">
        <v>0</v>
      </c>
      <c r="X135" s="84" t="str">
        <f t="shared" ref="X135:X148" si="91">(V135&amp;W135)</f>
        <v>00</v>
      </c>
      <c r="Y135" s="85">
        <f>(VLOOKUP(X135,'Tableau coefficient '!$A$3:$B$1004,2,FALSE))*2</f>
        <v>0</v>
      </c>
      <c r="Z135" s="83">
        <v>0</v>
      </c>
      <c r="AA135" s="75">
        <v>0</v>
      </c>
      <c r="AB135" s="84" t="str">
        <f t="shared" si="83"/>
        <v>00</v>
      </c>
      <c r="AC135" s="85">
        <f>(VLOOKUP(AB135,'Tableau coefficient '!$A$3:$B$1004,2,FALSE))*2</f>
        <v>0</v>
      </c>
      <c r="AD135" s="81" t="s">
        <v>1506</v>
      </c>
      <c r="AE135" s="79">
        <v>15</v>
      </c>
      <c r="AF135" s="79" t="str">
        <f t="shared" si="81"/>
        <v>XS15</v>
      </c>
      <c r="AG135" s="82">
        <f>VLOOKUP(AF135,'Tableau coefficient '!$A$3:$B$1004,2,FALSE)</f>
        <v>64</v>
      </c>
      <c r="AH135" s="81">
        <v>0</v>
      </c>
      <c r="AI135" s="79">
        <v>0</v>
      </c>
      <c r="AJ135" s="79" t="str">
        <f t="shared" si="84"/>
        <v>00</v>
      </c>
      <c r="AK135" s="82">
        <f>VLOOKUP(AJ135,'Tableau coefficient '!$A$3:$B$1004,2,FALSE)</f>
        <v>0</v>
      </c>
      <c r="AL135" s="81">
        <v>0</v>
      </c>
      <c r="AM135" s="79">
        <v>0</v>
      </c>
      <c r="AN135" s="79" t="str">
        <f t="shared" ref="AN135:AN148" si="92">(AL135&amp;AM135)</f>
        <v>00</v>
      </c>
      <c r="AO135" s="82">
        <f>VLOOKUP(AN135,'Tableau coefficient '!$A$3:$B$1004,2,FALSE)</f>
        <v>0</v>
      </c>
      <c r="AP135" s="81">
        <v>0</v>
      </c>
      <c r="AQ135" s="79">
        <v>0</v>
      </c>
      <c r="AR135" s="79" t="str">
        <f t="shared" si="82"/>
        <v>00</v>
      </c>
      <c r="AS135" s="82">
        <f>VLOOKUP(AR135,'Tableau coefficient '!$A$3:$B$1004,2,FALSE)</f>
        <v>0</v>
      </c>
      <c r="AT135" s="81">
        <v>0</v>
      </c>
      <c r="AU135" s="79">
        <v>0</v>
      </c>
      <c r="AV135" s="79" t="str">
        <f t="shared" si="85"/>
        <v>00</v>
      </c>
      <c r="AW135" s="82">
        <f>VLOOKUP(AV135,'Tableau coefficient '!$A$3:$B$1004,2,FALSE)</f>
        <v>0</v>
      </c>
      <c r="AX135" s="81">
        <v>0</v>
      </c>
      <c r="AY135" s="79">
        <v>0</v>
      </c>
      <c r="AZ135" s="79" t="str">
        <f t="shared" ref="AZ135:AZ148" si="93">(AX135&amp;AY135)</f>
        <v>00</v>
      </c>
      <c r="BA135" s="82">
        <f>VLOOKUP(AZ135,'Tableau coefficient '!$A$3:$B$1004,2,FALSE)</f>
        <v>0</v>
      </c>
      <c r="BB135" s="83" t="s">
        <v>1506</v>
      </c>
      <c r="BC135" s="84">
        <v>20</v>
      </c>
      <c r="BD135" s="84" t="str">
        <f t="shared" si="86"/>
        <v>XS20</v>
      </c>
      <c r="BE135" s="85">
        <f>(VLOOKUP(BD135,'Tableau coefficient '!$A$3:$B$1004,2,FALSE))*2</f>
        <v>123</v>
      </c>
      <c r="BF135" s="81">
        <v>0</v>
      </c>
      <c r="BG135" s="79">
        <v>0</v>
      </c>
      <c r="BH135" s="79" t="str">
        <f t="shared" ref="BH135:BH148" si="94">(BF135&amp;BG135)</f>
        <v>00</v>
      </c>
      <c r="BI135" s="82">
        <f>VLOOKUP(BH135,'Tableau coefficient '!$A$3:$B$1004,2,FALSE)</f>
        <v>0</v>
      </c>
      <c r="BJ135" s="81">
        <v>0</v>
      </c>
      <c r="BK135" s="79">
        <v>0</v>
      </c>
      <c r="BL135" s="79" t="str">
        <f t="shared" si="87"/>
        <v>00</v>
      </c>
      <c r="BM135" s="82">
        <f>VLOOKUP(BL135,'Tableau coefficient '!$A$3:$B$1004,2,FALSE)</f>
        <v>0</v>
      </c>
      <c r="BN135" s="86">
        <f t="shared" si="88"/>
        <v>187</v>
      </c>
      <c r="BO135" s="79">
        <f t="shared" si="89"/>
        <v>234</v>
      </c>
    </row>
    <row r="136" spans="1:67" ht="14" customHeight="1">
      <c r="A136" s="104" t="s">
        <v>1555</v>
      </c>
      <c r="B136" s="105" t="s">
        <v>1270</v>
      </c>
      <c r="C136" s="106" t="s">
        <v>5</v>
      </c>
      <c r="D136" s="106" t="s">
        <v>1638</v>
      </c>
      <c r="E136" s="80" t="s">
        <v>16</v>
      </c>
      <c r="F136" s="81">
        <v>0</v>
      </c>
      <c r="G136" s="79">
        <v>0</v>
      </c>
      <c r="H136" s="79" t="str">
        <f t="shared" si="77"/>
        <v>00</v>
      </c>
      <c r="I136" s="82">
        <f>VLOOKUP(H136,'Tableau coefficient '!$A$3:$B$1004,2,FALSE)</f>
        <v>0</v>
      </c>
      <c r="J136" s="81">
        <v>0</v>
      </c>
      <c r="K136" s="79">
        <v>0</v>
      </c>
      <c r="L136" s="79" t="str">
        <f t="shared" si="79"/>
        <v>00</v>
      </c>
      <c r="M136" s="82">
        <f>VLOOKUP(L136,'Tableau coefficient '!$A$3:$B$1004,2,FALSE)</f>
        <v>0</v>
      </c>
      <c r="N136" s="81">
        <v>0</v>
      </c>
      <c r="O136" s="79">
        <v>0</v>
      </c>
      <c r="P136" s="79" t="str">
        <f t="shared" si="90"/>
        <v>00</v>
      </c>
      <c r="Q136" s="82">
        <f>VLOOKUP(P136,'Tableau coefficient '!$A$3:$B$1004,2,FALSE)</f>
        <v>0</v>
      </c>
      <c r="R136" s="81">
        <v>0</v>
      </c>
      <c r="S136" s="79">
        <v>0</v>
      </c>
      <c r="T136" s="79" t="str">
        <f t="shared" si="80"/>
        <v>00</v>
      </c>
      <c r="U136" s="82">
        <f>VLOOKUP(T136,'Tableau coefficient '!$A$3:$B$1004,2,FALSE)</f>
        <v>0</v>
      </c>
      <c r="V136" s="83">
        <v>0</v>
      </c>
      <c r="W136" s="84">
        <v>0</v>
      </c>
      <c r="X136" s="84" t="str">
        <f t="shared" si="91"/>
        <v>00</v>
      </c>
      <c r="Y136" s="85">
        <f>(VLOOKUP(X136,'Tableau coefficient '!$A$3:$B$1004,2,FALSE))*2</f>
        <v>0</v>
      </c>
      <c r="Z136" s="83">
        <v>0</v>
      </c>
      <c r="AA136" s="75">
        <v>0</v>
      </c>
      <c r="AB136" s="84" t="str">
        <f t="shared" si="83"/>
        <v>00</v>
      </c>
      <c r="AC136" s="85">
        <f>(VLOOKUP(AB136,'Tableau coefficient '!$A$3:$B$1004,2,FALSE))*2</f>
        <v>0</v>
      </c>
      <c r="AD136" s="81" t="s">
        <v>1506</v>
      </c>
      <c r="AE136" s="79">
        <v>17</v>
      </c>
      <c r="AF136" s="79" t="str">
        <f t="shared" si="81"/>
        <v>XS17</v>
      </c>
      <c r="AG136" s="82">
        <f>VLOOKUP(AF136,'Tableau coefficient '!$A$3:$B$1004,2,FALSE)</f>
        <v>63</v>
      </c>
      <c r="AH136" s="81">
        <v>0</v>
      </c>
      <c r="AI136" s="79">
        <v>0</v>
      </c>
      <c r="AJ136" s="79" t="str">
        <f t="shared" si="84"/>
        <v>00</v>
      </c>
      <c r="AK136" s="82">
        <f>VLOOKUP(AJ136,'Tableau coefficient '!$A$3:$B$1004,2,FALSE)</f>
        <v>0</v>
      </c>
      <c r="AL136" s="81" t="s">
        <v>1506</v>
      </c>
      <c r="AM136" s="79">
        <v>11</v>
      </c>
      <c r="AN136" s="79" t="str">
        <f t="shared" si="92"/>
        <v>XS11</v>
      </c>
      <c r="AO136" s="82">
        <f>VLOOKUP(AN136,'Tableau coefficient '!$A$3:$B$1004,2,FALSE)</f>
        <v>70</v>
      </c>
      <c r="AP136" s="81">
        <v>0</v>
      </c>
      <c r="AQ136" s="79">
        <v>0</v>
      </c>
      <c r="AR136" s="79" t="str">
        <f t="shared" si="82"/>
        <v>00</v>
      </c>
      <c r="AS136" s="82">
        <f>VLOOKUP(AR136,'Tableau coefficient '!$A$3:$B$1004,2,FALSE)</f>
        <v>0</v>
      </c>
      <c r="AT136" s="81">
        <v>0</v>
      </c>
      <c r="AU136" s="79">
        <v>0</v>
      </c>
      <c r="AV136" s="79" t="str">
        <f t="shared" si="85"/>
        <v>00</v>
      </c>
      <c r="AW136" s="82">
        <f>VLOOKUP(AV136,'Tableau coefficient '!$A$3:$B$1004,2,FALSE)</f>
        <v>0</v>
      </c>
      <c r="AX136" s="81" t="s">
        <v>1506</v>
      </c>
      <c r="AY136" s="79">
        <v>15</v>
      </c>
      <c r="AZ136" s="79" t="str">
        <f t="shared" si="93"/>
        <v>XS15</v>
      </c>
      <c r="BA136" s="82">
        <f>VLOOKUP(AZ136,'Tableau coefficient '!$A$3:$B$1004,2,FALSE)</f>
        <v>64</v>
      </c>
      <c r="BB136" s="83">
        <v>0</v>
      </c>
      <c r="BC136" s="84">
        <v>0</v>
      </c>
      <c r="BD136" s="84" t="str">
        <f t="shared" si="86"/>
        <v>00</v>
      </c>
      <c r="BE136" s="85">
        <f>(VLOOKUP(BD136,'Tableau coefficient '!$A$3:$B$1004,2,FALSE))*2</f>
        <v>0</v>
      </c>
      <c r="BF136" s="81">
        <v>0</v>
      </c>
      <c r="BG136" s="79">
        <v>0</v>
      </c>
      <c r="BH136" s="79" t="str">
        <f t="shared" si="94"/>
        <v>00</v>
      </c>
      <c r="BI136" s="82">
        <f>VLOOKUP(BH136,'Tableau coefficient '!$A$3:$B$1004,2,FALSE)</f>
        <v>0</v>
      </c>
      <c r="BJ136" s="81">
        <v>0</v>
      </c>
      <c r="BK136" s="79">
        <v>0</v>
      </c>
      <c r="BL136" s="79" t="str">
        <f t="shared" si="87"/>
        <v>00</v>
      </c>
      <c r="BM136" s="82">
        <f>VLOOKUP(BL136,'Tableau coefficient '!$A$3:$B$1004,2,FALSE)</f>
        <v>0</v>
      </c>
      <c r="BN136" s="86">
        <f t="shared" si="88"/>
        <v>197</v>
      </c>
      <c r="BO136" s="79">
        <f t="shared" si="89"/>
        <v>227</v>
      </c>
    </row>
    <row r="137" spans="1:67" ht="14" customHeight="1">
      <c r="A137" s="104" t="s">
        <v>1581</v>
      </c>
      <c r="B137" s="105" t="s">
        <v>1582</v>
      </c>
      <c r="C137" s="106" t="s">
        <v>5</v>
      </c>
      <c r="D137" s="106" t="s">
        <v>1638</v>
      </c>
      <c r="E137" s="80" t="s">
        <v>1066</v>
      </c>
      <c r="F137" s="81">
        <v>0</v>
      </c>
      <c r="G137" s="79">
        <v>0</v>
      </c>
      <c r="H137" s="79" t="str">
        <f t="shared" si="77"/>
        <v>00</v>
      </c>
      <c r="I137" s="82">
        <f>VLOOKUP(H137,'Tableau coefficient '!$A$3:$B$1004,2,FALSE)</f>
        <v>0</v>
      </c>
      <c r="J137" s="81">
        <v>0</v>
      </c>
      <c r="K137" s="79">
        <v>0</v>
      </c>
      <c r="L137" s="79" t="str">
        <f t="shared" si="79"/>
        <v>00</v>
      </c>
      <c r="M137" s="82">
        <f>VLOOKUP(L137,'Tableau coefficient '!$A$3:$B$1004,2,FALSE)</f>
        <v>0</v>
      </c>
      <c r="N137" s="81">
        <v>0</v>
      </c>
      <c r="O137" s="79">
        <v>0</v>
      </c>
      <c r="P137" s="79" t="str">
        <f t="shared" si="90"/>
        <v>00</v>
      </c>
      <c r="Q137" s="82">
        <f>VLOOKUP(P137,'Tableau coefficient '!$A$3:$B$1004,2,FALSE)</f>
        <v>0</v>
      </c>
      <c r="R137" s="81">
        <v>0</v>
      </c>
      <c r="S137" s="79">
        <v>0</v>
      </c>
      <c r="T137" s="79" t="str">
        <f t="shared" si="80"/>
        <v>00</v>
      </c>
      <c r="U137" s="82">
        <f>VLOOKUP(T137,'Tableau coefficient '!$A$3:$B$1004,2,FALSE)</f>
        <v>0</v>
      </c>
      <c r="V137" s="83">
        <v>0</v>
      </c>
      <c r="W137" s="84">
        <v>0</v>
      </c>
      <c r="X137" s="84" t="str">
        <f t="shared" si="91"/>
        <v>00</v>
      </c>
      <c r="Y137" s="85">
        <f>(VLOOKUP(X137,'Tableau coefficient '!$A$3:$B$1004,2,FALSE))*2</f>
        <v>0</v>
      </c>
      <c r="Z137" s="83">
        <v>0</v>
      </c>
      <c r="AA137" s="75">
        <v>0</v>
      </c>
      <c r="AB137" s="84" t="str">
        <f t="shared" si="83"/>
        <v>00</v>
      </c>
      <c r="AC137" s="85">
        <f>(VLOOKUP(AB137,'Tableau coefficient '!$A$3:$B$1004,2,FALSE))*2</f>
        <v>0</v>
      </c>
      <c r="AD137" s="81">
        <v>0</v>
      </c>
      <c r="AE137" s="79">
        <v>0</v>
      </c>
      <c r="AF137" s="79" t="str">
        <f t="shared" si="81"/>
        <v>00</v>
      </c>
      <c r="AG137" s="82">
        <f>VLOOKUP(AF137,'Tableau coefficient '!$A$3:$B$1004,2,FALSE)</f>
        <v>0</v>
      </c>
      <c r="AH137" s="81">
        <v>0</v>
      </c>
      <c r="AI137" s="79">
        <v>0</v>
      </c>
      <c r="AJ137" s="79" t="str">
        <f t="shared" si="84"/>
        <v>00</v>
      </c>
      <c r="AK137" s="82">
        <f>VLOOKUP(AJ137,'Tableau coefficient '!$A$3:$B$1004,2,FALSE)</f>
        <v>0</v>
      </c>
      <c r="AL137" s="81">
        <v>0</v>
      </c>
      <c r="AM137" s="79">
        <v>0</v>
      </c>
      <c r="AN137" s="79" t="str">
        <f t="shared" si="92"/>
        <v>00</v>
      </c>
      <c r="AO137" s="82">
        <f>VLOOKUP(AN137,'Tableau coefficient '!$A$3:$B$1004,2,FALSE)</f>
        <v>0</v>
      </c>
      <c r="AP137" s="81" t="s">
        <v>1506</v>
      </c>
      <c r="AQ137" s="79">
        <v>19</v>
      </c>
      <c r="AR137" s="79" t="str">
        <f t="shared" si="82"/>
        <v>XS19</v>
      </c>
      <c r="AS137" s="82">
        <f>VLOOKUP(AR137,'Tableau coefficient '!$A$3:$B$1004,2,FALSE)</f>
        <v>62</v>
      </c>
      <c r="AT137" s="81">
        <v>0</v>
      </c>
      <c r="AU137" s="79">
        <v>0</v>
      </c>
      <c r="AV137" s="79" t="str">
        <f t="shared" si="85"/>
        <v>00</v>
      </c>
      <c r="AW137" s="82">
        <f>VLOOKUP(AV137,'Tableau coefficient '!$A$3:$B$1004,2,FALSE)</f>
        <v>0</v>
      </c>
      <c r="AX137" s="81" t="s">
        <v>1506</v>
      </c>
      <c r="AY137" s="79">
        <v>9</v>
      </c>
      <c r="AZ137" s="79" t="str">
        <f t="shared" si="93"/>
        <v>XS9</v>
      </c>
      <c r="BA137" s="82">
        <f>VLOOKUP(AZ137,'Tableau coefficient '!$A$3:$B$1004,2,FALSE)</f>
        <v>75</v>
      </c>
      <c r="BB137" s="83" t="s">
        <v>1506</v>
      </c>
      <c r="BC137" s="84">
        <v>10</v>
      </c>
      <c r="BD137" s="84" t="str">
        <f t="shared" si="86"/>
        <v>XS10</v>
      </c>
      <c r="BE137" s="85">
        <f>(VLOOKUP(BD137,'Tableau coefficient '!$A$3:$B$1004,2,FALSE))*2</f>
        <v>145</v>
      </c>
      <c r="BF137" s="81">
        <v>0</v>
      </c>
      <c r="BG137" s="79">
        <v>0</v>
      </c>
      <c r="BH137" s="79" t="str">
        <f t="shared" si="94"/>
        <v>00</v>
      </c>
      <c r="BI137" s="82">
        <f>VLOOKUP(BH137,'Tableau coefficient '!$A$3:$B$1004,2,FALSE)</f>
        <v>0</v>
      </c>
      <c r="BJ137" s="81">
        <v>0</v>
      </c>
      <c r="BK137" s="79">
        <v>0</v>
      </c>
      <c r="BL137" s="79" t="str">
        <f t="shared" si="87"/>
        <v>00</v>
      </c>
      <c r="BM137" s="82">
        <f>VLOOKUP(BL137,'Tableau coefficient '!$A$3:$B$1004,2,FALSE)</f>
        <v>0</v>
      </c>
      <c r="BN137" s="86">
        <f t="shared" si="88"/>
        <v>282</v>
      </c>
      <c r="BO137" s="79">
        <f t="shared" si="89"/>
        <v>188</v>
      </c>
    </row>
    <row r="138" spans="1:67" ht="14" customHeight="1">
      <c r="A138" s="98" t="s">
        <v>1131</v>
      </c>
      <c r="B138" s="94" t="s">
        <v>1195</v>
      </c>
      <c r="C138" s="74" t="s">
        <v>19</v>
      </c>
      <c r="D138" s="74" t="s">
        <v>1637</v>
      </c>
      <c r="E138" s="94" t="s">
        <v>11</v>
      </c>
      <c r="F138" s="95" t="s">
        <v>1506</v>
      </c>
      <c r="G138" s="93">
        <v>38</v>
      </c>
      <c r="H138" s="93" t="str">
        <f t="shared" si="77"/>
        <v>XS38</v>
      </c>
      <c r="I138" s="96">
        <f>VLOOKUP(H138,'Tableau coefficient '!$A$3:$B$1004,2,FALSE)</f>
        <v>52.5</v>
      </c>
      <c r="J138" s="95" t="s">
        <v>1506</v>
      </c>
      <c r="K138" s="93">
        <v>22</v>
      </c>
      <c r="L138" s="93" t="str">
        <f t="shared" si="79"/>
        <v>XS22</v>
      </c>
      <c r="M138" s="96">
        <f>VLOOKUP(L138,'Tableau coefficient '!$A$3:$B$1004,2,FALSE)</f>
        <v>60.5</v>
      </c>
      <c r="N138" s="95">
        <v>0</v>
      </c>
      <c r="O138" s="93">
        <v>0</v>
      </c>
      <c r="P138" s="93" t="str">
        <f t="shared" si="90"/>
        <v>00</v>
      </c>
      <c r="Q138" s="96">
        <f>VLOOKUP(P138,'Tableau coefficient '!$A$3:$B$1004,2,FALSE)</f>
        <v>0</v>
      </c>
      <c r="R138" s="95">
        <v>0</v>
      </c>
      <c r="S138" s="93">
        <v>0</v>
      </c>
      <c r="T138" s="93" t="str">
        <f t="shared" si="80"/>
        <v>00</v>
      </c>
      <c r="U138" s="96">
        <f>VLOOKUP(T138,'Tableau coefficient '!$A$3:$B$1004,2,FALSE)</f>
        <v>0</v>
      </c>
      <c r="V138" s="83" t="s">
        <v>1506</v>
      </c>
      <c r="W138" s="84">
        <v>34</v>
      </c>
      <c r="X138" s="84" t="str">
        <f t="shared" si="91"/>
        <v>XS34</v>
      </c>
      <c r="Y138" s="85">
        <f>(VLOOKUP(X138,'Tableau coefficient '!$A$3:$B$1004,2,FALSE))*2</f>
        <v>109</v>
      </c>
      <c r="Z138" s="83">
        <v>0</v>
      </c>
      <c r="AA138" s="75">
        <v>0</v>
      </c>
      <c r="AB138" s="84" t="str">
        <f t="shared" si="83"/>
        <v>00</v>
      </c>
      <c r="AC138" s="85">
        <f>(VLOOKUP(AB138,'Tableau coefficient '!$A$3:$B$1004,2,FALSE))*2</f>
        <v>0</v>
      </c>
      <c r="AD138" s="95" t="s">
        <v>1506</v>
      </c>
      <c r="AE138" s="93">
        <v>37</v>
      </c>
      <c r="AF138" s="93" t="str">
        <f t="shared" si="81"/>
        <v>XS37</v>
      </c>
      <c r="AG138" s="96">
        <f>VLOOKUP(AF138,'Tableau coefficient '!$A$3:$B$1004,2,FALSE)</f>
        <v>53</v>
      </c>
      <c r="AH138" s="95">
        <v>0</v>
      </c>
      <c r="AI138" s="93">
        <v>0</v>
      </c>
      <c r="AJ138" s="93" t="str">
        <f t="shared" si="84"/>
        <v>00</v>
      </c>
      <c r="AK138" s="96">
        <f>VLOOKUP(AJ138,'Tableau coefficient '!$A$3:$B$1004,2,FALSE)</f>
        <v>0</v>
      </c>
      <c r="AL138" s="95" t="s">
        <v>1506</v>
      </c>
      <c r="AM138" s="93">
        <v>35</v>
      </c>
      <c r="AN138" s="93" t="str">
        <f t="shared" si="92"/>
        <v>XS35</v>
      </c>
      <c r="AO138" s="96">
        <f>VLOOKUP(AN138,'Tableau coefficient '!$A$3:$B$1004,2,FALSE)</f>
        <v>54</v>
      </c>
      <c r="AP138" s="95">
        <v>0</v>
      </c>
      <c r="AQ138" s="93">
        <v>0</v>
      </c>
      <c r="AR138" s="93" t="str">
        <f t="shared" si="82"/>
        <v>00</v>
      </c>
      <c r="AS138" s="96">
        <f>VLOOKUP(AR138,'Tableau coefficient '!$A$3:$B$1004,2,FALSE)</f>
        <v>0</v>
      </c>
      <c r="AT138" s="95">
        <v>0</v>
      </c>
      <c r="AU138" s="93">
        <v>0</v>
      </c>
      <c r="AV138" s="93" t="str">
        <f t="shared" si="85"/>
        <v>00</v>
      </c>
      <c r="AW138" s="96">
        <f>VLOOKUP(AV138,'Tableau coefficient '!$A$3:$B$1004,2,FALSE)</f>
        <v>0</v>
      </c>
      <c r="AX138" s="95" t="s">
        <v>1506</v>
      </c>
      <c r="AY138" s="93">
        <v>28</v>
      </c>
      <c r="AZ138" s="93" t="str">
        <f t="shared" si="93"/>
        <v>XS28</v>
      </c>
      <c r="BA138" s="96">
        <f>VLOOKUP(AZ138,'Tableau coefficient '!$A$3:$B$1004,2,FALSE)</f>
        <v>57.5</v>
      </c>
      <c r="BB138" s="83" t="s">
        <v>1506</v>
      </c>
      <c r="BC138" s="84">
        <v>36</v>
      </c>
      <c r="BD138" s="84" t="str">
        <f t="shared" si="86"/>
        <v>XS36</v>
      </c>
      <c r="BE138" s="85">
        <f>(VLOOKUP(BD138,'Tableau coefficient '!$A$3:$B$1004,2,FALSE))*2</f>
        <v>107</v>
      </c>
      <c r="BF138" s="95">
        <v>0</v>
      </c>
      <c r="BG138" s="93">
        <v>0</v>
      </c>
      <c r="BH138" s="93" t="str">
        <f t="shared" si="94"/>
        <v>00</v>
      </c>
      <c r="BI138" s="96">
        <f>VLOOKUP(BH138,'Tableau coefficient '!$A$3:$B$1004,2,FALSE)</f>
        <v>0</v>
      </c>
      <c r="BJ138" s="95">
        <v>0</v>
      </c>
      <c r="BK138" s="93">
        <v>0</v>
      </c>
      <c r="BL138" s="93" t="str">
        <f t="shared" si="87"/>
        <v>00</v>
      </c>
      <c r="BM138" s="96">
        <f>VLOOKUP(BL138,'Tableau coefficient '!$A$3:$B$1004,2,FALSE)</f>
        <v>0</v>
      </c>
      <c r="BN138" s="97">
        <f t="shared" si="88"/>
        <v>493.5</v>
      </c>
      <c r="BO138" s="93">
        <f t="shared" si="89"/>
        <v>124</v>
      </c>
    </row>
    <row r="139" spans="1:67" ht="14" customHeight="1">
      <c r="A139" s="90" t="s">
        <v>1196</v>
      </c>
      <c r="B139" s="91" t="s">
        <v>1197</v>
      </c>
      <c r="C139" s="74" t="s">
        <v>19</v>
      </c>
      <c r="D139" s="74" t="s">
        <v>1637</v>
      </c>
      <c r="E139" s="94" t="s">
        <v>1066</v>
      </c>
      <c r="F139" s="95" t="s">
        <v>1506</v>
      </c>
      <c r="G139" s="93">
        <v>7</v>
      </c>
      <c r="H139" s="93" t="str">
        <f t="shared" si="77"/>
        <v>XS7</v>
      </c>
      <c r="I139" s="96">
        <f>VLOOKUP(H139,'Tableau coefficient '!$A$3:$B$1004,2,FALSE)</f>
        <v>85</v>
      </c>
      <c r="J139" s="95">
        <v>0</v>
      </c>
      <c r="K139" s="93">
        <v>0</v>
      </c>
      <c r="L139" s="93" t="str">
        <f t="shared" si="79"/>
        <v>00</v>
      </c>
      <c r="M139" s="96">
        <f>VLOOKUP(L139,'Tableau coefficient '!$A$3:$B$1004,2,FALSE)</f>
        <v>0</v>
      </c>
      <c r="N139" s="95" t="s">
        <v>1506</v>
      </c>
      <c r="O139" s="93">
        <v>7</v>
      </c>
      <c r="P139" s="93" t="str">
        <f t="shared" si="90"/>
        <v>XS7</v>
      </c>
      <c r="Q139" s="96">
        <f>VLOOKUP(P139,'Tableau coefficient '!$A$3:$B$1004,2,FALSE)</f>
        <v>85</v>
      </c>
      <c r="R139" s="95" t="s">
        <v>1506</v>
      </c>
      <c r="S139" s="93">
        <v>6</v>
      </c>
      <c r="T139" s="93" t="str">
        <f t="shared" si="80"/>
        <v>XS6</v>
      </c>
      <c r="U139" s="96">
        <f>VLOOKUP(T139,'Tableau coefficient '!$A$3:$B$1004,2,FALSE)</f>
        <v>90</v>
      </c>
      <c r="V139" s="83" t="s">
        <v>1506</v>
      </c>
      <c r="W139" s="84">
        <v>32</v>
      </c>
      <c r="X139" s="84" t="str">
        <f t="shared" si="91"/>
        <v>XS32</v>
      </c>
      <c r="Y139" s="85">
        <f>(VLOOKUP(X139,'Tableau coefficient '!$A$3:$B$1004,2,FALSE))*2</f>
        <v>111</v>
      </c>
      <c r="Z139" s="83" t="s">
        <v>1506</v>
      </c>
      <c r="AA139" s="75">
        <v>7</v>
      </c>
      <c r="AB139" s="84" t="str">
        <f t="shared" si="83"/>
        <v>XS7</v>
      </c>
      <c r="AC139" s="85">
        <f>(VLOOKUP(AB139,'Tableau coefficient '!$A$3:$B$1004,2,FALSE))*2</f>
        <v>170</v>
      </c>
      <c r="AD139" s="95" t="s">
        <v>1506</v>
      </c>
      <c r="AE139" s="93">
        <v>9</v>
      </c>
      <c r="AF139" s="93" t="str">
        <f t="shared" si="81"/>
        <v>XS9</v>
      </c>
      <c r="AG139" s="96">
        <f>VLOOKUP(AF139,'Tableau coefficient '!$A$3:$B$1004,2,FALSE)</f>
        <v>75</v>
      </c>
      <c r="AH139" s="95">
        <v>0</v>
      </c>
      <c r="AI139" s="93">
        <v>0</v>
      </c>
      <c r="AJ139" s="93" t="str">
        <f t="shared" si="84"/>
        <v>00</v>
      </c>
      <c r="AK139" s="96">
        <f>VLOOKUP(AJ139,'Tableau coefficient '!$A$3:$B$1004,2,FALSE)</f>
        <v>0</v>
      </c>
      <c r="AL139" s="95" t="s">
        <v>1506</v>
      </c>
      <c r="AM139" s="93">
        <v>28</v>
      </c>
      <c r="AN139" s="93" t="str">
        <f t="shared" si="92"/>
        <v>XS28</v>
      </c>
      <c r="AO139" s="96">
        <f>VLOOKUP(AN139,'Tableau coefficient '!$A$3:$B$1004,2,FALSE)</f>
        <v>57.5</v>
      </c>
      <c r="AP139" s="95" t="s">
        <v>1506</v>
      </c>
      <c r="AQ139" s="93">
        <v>14</v>
      </c>
      <c r="AR139" s="93" t="str">
        <f t="shared" si="82"/>
        <v>XS14</v>
      </c>
      <c r="AS139" s="96">
        <f>VLOOKUP(AR139,'Tableau coefficient '!$A$3:$B$1004,2,FALSE)</f>
        <v>64.5</v>
      </c>
      <c r="AT139" s="95">
        <v>0</v>
      </c>
      <c r="AU139" s="93">
        <v>0</v>
      </c>
      <c r="AV139" s="93" t="str">
        <f t="shared" si="85"/>
        <v>00</v>
      </c>
      <c r="AW139" s="96">
        <f>VLOOKUP(AV139,'Tableau coefficient '!$A$3:$B$1004,2,FALSE)</f>
        <v>0</v>
      </c>
      <c r="AX139" s="95" t="s">
        <v>1506</v>
      </c>
      <c r="AY139" s="93">
        <v>14</v>
      </c>
      <c r="AZ139" s="93" t="str">
        <f t="shared" si="93"/>
        <v>XS14</v>
      </c>
      <c r="BA139" s="96">
        <f>VLOOKUP(AZ139,'Tableau coefficient '!$A$3:$B$1004,2,FALSE)</f>
        <v>64.5</v>
      </c>
      <c r="BB139" s="83" t="s">
        <v>1506</v>
      </c>
      <c r="BC139" s="84">
        <v>15</v>
      </c>
      <c r="BD139" s="84" t="str">
        <f t="shared" si="86"/>
        <v>XS15</v>
      </c>
      <c r="BE139" s="85">
        <f>(VLOOKUP(BD139,'Tableau coefficient '!$A$3:$B$1004,2,FALSE))*2</f>
        <v>128</v>
      </c>
      <c r="BF139" s="95">
        <v>0</v>
      </c>
      <c r="BG139" s="93">
        <v>0</v>
      </c>
      <c r="BH139" s="93" t="str">
        <f t="shared" si="94"/>
        <v>00</v>
      </c>
      <c r="BI139" s="96">
        <f>VLOOKUP(BH139,'Tableau coefficient '!$A$3:$B$1004,2,FALSE)</f>
        <v>0</v>
      </c>
      <c r="BJ139" s="95">
        <v>0</v>
      </c>
      <c r="BK139" s="93">
        <v>0</v>
      </c>
      <c r="BL139" s="93" t="str">
        <f t="shared" si="87"/>
        <v>00</v>
      </c>
      <c r="BM139" s="96">
        <f>VLOOKUP(BL139,'Tableau coefficient '!$A$3:$B$1004,2,FALSE)</f>
        <v>0</v>
      </c>
      <c r="BN139" s="97">
        <f t="shared" si="88"/>
        <v>930.5</v>
      </c>
      <c r="BO139" s="93">
        <f t="shared" si="89"/>
        <v>43</v>
      </c>
    </row>
    <row r="140" spans="1:67" ht="14" customHeight="1">
      <c r="A140" s="98" t="s">
        <v>1198</v>
      </c>
      <c r="B140" s="94" t="s">
        <v>1199</v>
      </c>
      <c r="C140" s="74" t="s">
        <v>19</v>
      </c>
      <c r="D140" s="74" t="s">
        <v>1638</v>
      </c>
      <c r="E140" s="94" t="s">
        <v>15</v>
      </c>
      <c r="F140" s="95">
        <v>0</v>
      </c>
      <c r="G140" s="93">
        <v>0</v>
      </c>
      <c r="H140" s="93" t="str">
        <f t="shared" si="77"/>
        <v>00</v>
      </c>
      <c r="I140" s="96">
        <f>VLOOKUP(H140,'Tableau coefficient '!$A$3:$B$1004,2,FALSE)</f>
        <v>0</v>
      </c>
      <c r="J140" s="95">
        <v>0</v>
      </c>
      <c r="K140" s="93">
        <v>0</v>
      </c>
      <c r="L140" s="93" t="str">
        <f t="shared" si="79"/>
        <v>00</v>
      </c>
      <c r="M140" s="96">
        <f>VLOOKUP(L140,'Tableau coefficient '!$A$3:$B$1004,2,FALSE)</f>
        <v>0</v>
      </c>
      <c r="N140" s="95">
        <v>0</v>
      </c>
      <c r="O140" s="93">
        <v>0</v>
      </c>
      <c r="P140" s="93" t="str">
        <f t="shared" si="90"/>
        <v>00</v>
      </c>
      <c r="Q140" s="96">
        <f>VLOOKUP(P140,'Tableau coefficient '!$A$3:$B$1004,2,FALSE)</f>
        <v>0</v>
      </c>
      <c r="R140" s="95">
        <v>0</v>
      </c>
      <c r="S140" s="93">
        <v>0</v>
      </c>
      <c r="T140" s="93" t="str">
        <f t="shared" si="80"/>
        <v>00</v>
      </c>
      <c r="U140" s="96">
        <f>VLOOKUP(T140,'Tableau coefficient '!$A$3:$B$1004,2,FALSE)</f>
        <v>0</v>
      </c>
      <c r="V140" s="83">
        <v>0</v>
      </c>
      <c r="W140" s="84">
        <v>0</v>
      </c>
      <c r="X140" s="84" t="str">
        <f t="shared" si="91"/>
        <v>00</v>
      </c>
      <c r="Y140" s="85">
        <f>(VLOOKUP(X140,'Tableau coefficient '!$A$3:$B$1004,2,FALSE))*2</f>
        <v>0</v>
      </c>
      <c r="Z140" s="83">
        <v>0</v>
      </c>
      <c r="AA140" s="75">
        <v>0</v>
      </c>
      <c r="AB140" s="84" t="str">
        <f t="shared" si="83"/>
        <v>00</v>
      </c>
      <c r="AC140" s="85">
        <f>(VLOOKUP(AB140,'Tableau coefficient '!$A$3:$B$1004,2,FALSE))*2</f>
        <v>0</v>
      </c>
      <c r="AD140" s="95">
        <v>0</v>
      </c>
      <c r="AE140" s="93">
        <v>0</v>
      </c>
      <c r="AF140" s="93" t="str">
        <f t="shared" si="81"/>
        <v>00</v>
      </c>
      <c r="AG140" s="96">
        <f>VLOOKUP(AF140,'Tableau coefficient '!$A$3:$B$1004,2,FALSE)</f>
        <v>0</v>
      </c>
      <c r="AH140" s="95">
        <v>0</v>
      </c>
      <c r="AI140" s="93">
        <v>0</v>
      </c>
      <c r="AJ140" s="93" t="str">
        <f t="shared" si="84"/>
        <v>00</v>
      </c>
      <c r="AK140" s="96">
        <f>VLOOKUP(AJ140,'Tableau coefficient '!$A$3:$B$1004,2,FALSE)</f>
        <v>0</v>
      </c>
      <c r="AL140" s="95">
        <v>0</v>
      </c>
      <c r="AM140" s="93">
        <v>0</v>
      </c>
      <c r="AN140" s="93" t="str">
        <f t="shared" si="92"/>
        <v>00</v>
      </c>
      <c r="AO140" s="96">
        <f>VLOOKUP(AN140,'Tableau coefficient '!$A$3:$B$1004,2,FALSE)</f>
        <v>0</v>
      </c>
      <c r="AP140" s="95">
        <v>0</v>
      </c>
      <c r="AQ140" s="93">
        <v>0</v>
      </c>
      <c r="AR140" s="93" t="str">
        <f t="shared" si="82"/>
        <v>00</v>
      </c>
      <c r="AS140" s="96">
        <f>VLOOKUP(AR140,'Tableau coefficient '!$A$3:$B$1004,2,FALSE)</f>
        <v>0</v>
      </c>
      <c r="AT140" s="95">
        <v>0</v>
      </c>
      <c r="AU140" s="93">
        <v>0</v>
      </c>
      <c r="AV140" s="93" t="str">
        <f t="shared" si="85"/>
        <v>00</v>
      </c>
      <c r="AW140" s="96">
        <f>VLOOKUP(AV140,'Tableau coefficient '!$A$3:$B$1004,2,FALSE)</f>
        <v>0</v>
      </c>
      <c r="AX140" s="95">
        <v>0</v>
      </c>
      <c r="AY140" s="93">
        <v>0</v>
      </c>
      <c r="AZ140" s="93" t="str">
        <f t="shared" si="93"/>
        <v>00</v>
      </c>
      <c r="BA140" s="96">
        <f>VLOOKUP(AZ140,'Tableau coefficient '!$A$3:$B$1004,2,FALSE)</f>
        <v>0</v>
      </c>
      <c r="BB140" s="83">
        <v>0</v>
      </c>
      <c r="BC140" s="84">
        <v>0</v>
      </c>
      <c r="BD140" s="84" t="str">
        <f t="shared" si="86"/>
        <v>00</v>
      </c>
      <c r="BE140" s="85">
        <f>(VLOOKUP(BD140,'Tableau coefficient '!$A$3:$B$1004,2,FALSE))*2</f>
        <v>0</v>
      </c>
      <c r="BF140" s="95">
        <v>0</v>
      </c>
      <c r="BG140" s="93">
        <v>0</v>
      </c>
      <c r="BH140" s="93" t="str">
        <f t="shared" si="94"/>
        <v>00</v>
      </c>
      <c r="BI140" s="96">
        <f>VLOOKUP(BH140,'Tableau coefficient '!$A$3:$B$1004,2,FALSE)</f>
        <v>0</v>
      </c>
      <c r="BJ140" s="95">
        <v>0</v>
      </c>
      <c r="BK140" s="93">
        <v>0</v>
      </c>
      <c r="BL140" s="93" t="str">
        <f t="shared" si="87"/>
        <v>00</v>
      </c>
      <c r="BM140" s="96">
        <f>VLOOKUP(BL140,'Tableau coefficient '!$A$3:$B$1004,2,FALSE)</f>
        <v>0</v>
      </c>
      <c r="BN140" s="97">
        <f t="shared" si="88"/>
        <v>0</v>
      </c>
      <c r="BO140" s="93">
        <f t="shared" si="89"/>
        <v>303</v>
      </c>
    </row>
    <row r="141" spans="1:67" ht="14" customHeight="1">
      <c r="A141" s="98" t="s">
        <v>1200</v>
      </c>
      <c r="B141" s="94" t="s">
        <v>1201</v>
      </c>
      <c r="C141" s="74" t="s">
        <v>19</v>
      </c>
      <c r="D141" s="74" t="s">
        <v>1638</v>
      </c>
      <c r="E141" s="94" t="s">
        <v>1066</v>
      </c>
      <c r="F141" s="95" t="s">
        <v>1506</v>
      </c>
      <c r="G141" s="93">
        <v>16</v>
      </c>
      <c r="H141" s="93" t="str">
        <f t="shared" ref="H141:H148" si="95">(F141&amp;G141)</f>
        <v>XS16</v>
      </c>
      <c r="I141" s="96">
        <f>VLOOKUP(H141,'Tableau coefficient '!$A$3:$B$1004,2,FALSE)</f>
        <v>63.5</v>
      </c>
      <c r="J141" s="95" t="s">
        <v>1506</v>
      </c>
      <c r="K141" s="93">
        <v>13</v>
      </c>
      <c r="L141" s="93" t="str">
        <f t="shared" si="79"/>
        <v>XS13</v>
      </c>
      <c r="M141" s="96">
        <f>VLOOKUP(L141,'Tableau coefficient '!$A$3:$B$1004,2,FALSE)</f>
        <v>65</v>
      </c>
      <c r="N141" s="95">
        <v>0</v>
      </c>
      <c r="O141" s="93">
        <v>0</v>
      </c>
      <c r="P141" s="93" t="str">
        <f t="shared" si="90"/>
        <v>00</v>
      </c>
      <c r="Q141" s="96">
        <f>VLOOKUP(P141,'Tableau coefficient '!$A$3:$B$1004,2,FALSE)</f>
        <v>0</v>
      </c>
      <c r="R141" s="95" t="s">
        <v>1506</v>
      </c>
      <c r="S141" s="93">
        <v>21</v>
      </c>
      <c r="T141" s="93" t="str">
        <f t="shared" si="80"/>
        <v>XS21</v>
      </c>
      <c r="U141" s="96">
        <f>VLOOKUP(T141,'Tableau coefficient '!$A$3:$B$1004,2,FALSE)</f>
        <v>61</v>
      </c>
      <c r="V141" s="83" t="s">
        <v>1506</v>
      </c>
      <c r="W141" s="84">
        <v>26</v>
      </c>
      <c r="X141" s="84" t="str">
        <f t="shared" si="91"/>
        <v>XS26</v>
      </c>
      <c r="Y141" s="85">
        <f>(VLOOKUP(X141,'Tableau coefficient '!$A$3:$B$1004,2,FALSE))*2</f>
        <v>117</v>
      </c>
      <c r="Z141" s="83">
        <v>0</v>
      </c>
      <c r="AA141" s="75">
        <v>0</v>
      </c>
      <c r="AB141" s="84" t="str">
        <f t="shared" si="83"/>
        <v>00</v>
      </c>
      <c r="AC141" s="85">
        <f>(VLOOKUP(AB141,'Tableau coefficient '!$A$3:$B$1004,2,FALSE))*2</f>
        <v>0</v>
      </c>
      <c r="AD141" s="95" t="s">
        <v>1506</v>
      </c>
      <c r="AE141" s="93">
        <v>16</v>
      </c>
      <c r="AF141" s="93" t="str">
        <f t="shared" si="81"/>
        <v>XS16</v>
      </c>
      <c r="AG141" s="96">
        <f>VLOOKUP(AF141,'Tableau coefficient '!$A$3:$B$1004,2,FALSE)</f>
        <v>63.5</v>
      </c>
      <c r="AH141" s="95">
        <v>0</v>
      </c>
      <c r="AI141" s="93">
        <v>0</v>
      </c>
      <c r="AJ141" s="93" t="str">
        <f t="shared" si="84"/>
        <v>00</v>
      </c>
      <c r="AK141" s="96">
        <f>VLOOKUP(AJ141,'Tableau coefficient '!$A$3:$B$1004,2,FALSE)</f>
        <v>0</v>
      </c>
      <c r="AL141" s="95">
        <v>0</v>
      </c>
      <c r="AM141" s="93">
        <v>0</v>
      </c>
      <c r="AN141" s="93" t="str">
        <f t="shared" si="92"/>
        <v>00</v>
      </c>
      <c r="AO141" s="96">
        <f>VLOOKUP(AN141,'Tableau coefficient '!$A$3:$B$1004,2,FALSE)</f>
        <v>0</v>
      </c>
      <c r="AP141" s="95" t="s">
        <v>1506</v>
      </c>
      <c r="AQ141" s="93">
        <v>22</v>
      </c>
      <c r="AR141" s="93" t="str">
        <f t="shared" si="82"/>
        <v>XS22</v>
      </c>
      <c r="AS141" s="96">
        <f>VLOOKUP(AR141,'Tableau coefficient '!$A$3:$B$1004,2,FALSE)</f>
        <v>60.5</v>
      </c>
      <c r="AT141" s="95">
        <v>0</v>
      </c>
      <c r="AU141" s="93">
        <v>0</v>
      </c>
      <c r="AV141" s="93" t="str">
        <f t="shared" si="85"/>
        <v>00</v>
      </c>
      <c r="AW141" s="96">
        <f>VLOOKUP(AV141,'Tableau coefficient '!$A$3:$B$1004,2,FALSE)</f>
        <v>0</v>
      </c>
      <c r="AX141" s="95" t="s">
        <v>1506</v>
      </c>
      <c r="AY141" s="93">
        <v>13</v>
      </c>
      <c r="AZ141" s="93" t="str">
        <f t="shared" si="93"/>
        <v>XS13</v>
      </c>
      <c r="BA141" s="96">
        <f>VLOOKUP(AZ141,'Tableau coefficient '!$A$3:$B$1004,2,FALSE)</f>
        <v>65</v>
      </c>
      <c r="BB141" s="83" t="s">
        <v>1506</v>
      </c>
      <c r="BC141" s="84">
        <v>14</v>
      </c>
      <c r="BD141" s="84" t="str">
        <f t="shared" si="86"/>
        <v>XS14</v>
      </c>
      <c r="BE141" s="85">
        <f>(VLOOKUP(BD141,'Tableau coefficient '!$A$3:$B$1004,2,FALSE))*2</f>
        <v>129</v>
      </c>
      <c r="BF141" s="95">
        <v>0</v>
      </c>
      <c r="BG141" s="93">
        <v>0</v>
      </c>
      <c r="BH141" s="93" t="str">
        <f t="shared" si="94"/>
        <v>00</v>
      </c>
      <c r="BI141" s="96">
        <f>VLOOKUP(BH141,'Tableau coefficient '!$A$3:$B$1004,2,FALSE)</f>
        <v>0</v>
      </c>
      <c r="BJ141" s="95">
        <v>0</v>
      </c>
      <c r="BK141" s="93">
        <v>0</v>
      </c>
      <c r="BL141" s="93" t="str">
        <f t="shared" si="87"/>
        <v>00</v>
      </c>
      <c r="BM141" s="96">
        <f>VLOOKUP(BL141,'Tableau coefficient '!$A$3:$B$1004,2,FALSE)</f>
        <v>0</v>
      </c>
      <c r="BN141" s="97">
        <f t="shared" si="88"/>
        <v>624.5</v>
      </c>
      <c r="BO141" s="93">
        <f t="shared" si="89"/>
        <v>93</v>
      </c>
    </row>
    <row r="142" spans="1:67" ht="14" customHeight="1">
      <c r="A142" s="98" t="s">
        <v>1202</v>
      </c>
      <c r="B142" s="94" t="s">
        <v>1203</v>
      </c>
      <c r="C142" s="74" t="s">
        <v>19</v>
      </c>
      <c r="D142" s="74" t="s">
        <v>1637</v>
      </c>
      <c r="E142" s="94" t="s">
        <v>1067</v>
      </c>
      <c r="F142" s="95">
        <v>0</v>
      </c>
      <c r="G142" s="93">
        <v>0</v>
      </c>
      <c r="H142" s="93" t="str">
        <f t="shared" si="95"/>
        <v>00</v>
      </c>
      <c r="I142" s="96">
        <f>VLOOKUP(H142,'Tableau coefficient '!$A$3:$B$1004,2,FALSE)</f>
        <v>0</v>
      </c>
      <c r="J142" s="95">
        <v>0</v>
      </c>
      <c r="K142" s="93">
        <v>0</v>
      </c>
      <c r="L142" s="93" t="str">
        <f t="shared" si="79"/>
        <v>00</v>
      </c>
      <c r="M142" s="96">
        <f>VLOOKUP(L142,'Tableau coefficient '!$A$3:$B$1004,2,FALSE)</f>
        <v>0</v>
      </c>
      <c r="N142" s="95">
        <v>0</v>
      </c>
      <c r="O142" s="93">
        <v>0</v>
      </c>
      <c r="P142" s="93" t="str">
        <f t="shared" si="90"/>
        <v>00</v>
      </c>
      <c r="Q142" s="96">
        <f>VLOOKUP(P142,'Tableau coefficient '!$A$3:$B$1004,2,FALSE)</f>
        <v>0</v>
      </c>
      <c r="R142" s="95">
        <v>0</v>
      </c>
      <c r="S142" s="93">
        <v>0</v>
      </c>
      <c r="T142" s="93" t="str">
        <f t="shared" si="80"/>
        <v>00</v>
      </c>
      <c r="U142" s="96">
        <f>VLOOKUP(T142,'Tableau coefficient '!$A$3:$B$1004,2,FALSE)</f>
        <v>0</v>
      </c>
      <c r="V142" s="83">
        <v>0</v>
      </c>
      <c r="W142" s="84">
        <v>0</v>
      </c>
      <c r="X142" s="84" t="str">
        <f t="shared" si="91"/>
        <v>00</v>
      </c>
      <c r="Y142" s="85">
        <f>(VLOOKUP(X142,'Tableau coefficient '!$A$3:$B$1004,2,FALSE))*2</f>
        <v>0</v>
      </c>
      <c r="Z142" s="83">
        <v>0</v>
      </c>
      <c r="AA142" s="75">
        <v>0</v>
      </c>
      <c r="AB142" s="84" t="str">
        <f t="shared" si="83"/>
        <v>00</v>
      </c>
      <c r="AC142" s="85">
        <f>(VLOOKUP(AB142,'Tableau coefficient '!$A$3:$B$1004,2,FALSE))*2</f>
        <v>0</v>
      </c>
      <c r="AD142" s="95">
        <v>0</v>
      </c>
      <c r="AE142" s="93">
        <v>0</v>
      </c>
      <c r="AF142" s="93" t="str">
        <f t="shared" si="81"/>
        <v>00</v>
      </c>
      <c r="AG142" s="96">
        <f>VLOOKUP(AF142,'Tableau coefficient '!$A$3:$B$1004,2,FALSE)</f>
        <v>0</v>
      </c>
      <c r="AH142" s="95">
        <v>0</v>
      </c>
      <c r="AI142" s="93">
        <v>0</v>
      </c>
      <c r="AJ142" s="93" t="str">
        <f t="shared" si="84"/>
        <v>00</v>
      </c>
      <c r="AK142" s="96">
        <f>VLOOKUP(AJ142,'Tableau coefficient '!$A$3:$B$1004,2,FALSE)</f>
        <v>0</v>
      </c>
      <c r="AL142" s="95">
        <v>0</v>
      </c>
      <c r="AM142" s="93">
        <v>0</v>
      </c>
      <c r="AN142" s="93" t="str">
        <f t="shared" si="92"/>
        <v>00</v>
      </c>
      <c r="AO142" s="96">
        <f>VLOOKUP(AN142,'Tableau coefficient '!$A$3:$B$1004,2,FALSE)</f>
        <v>0</v>
      </c>
      <c r="AP142" s="95">
        <v>0</v>
      </c>
      <c r="AQ142" s="93">
        <v>0</v>
      </c>
      <c r="AR142" s="93" t="str">
        <f t="shared" si="82"/>
        <v>00</v>
      </c>
      <c r="AS142" s="96">
        <f>VLOOKUP(AR142,'Tableau coefficient '!$A$3:$B$1004,2,FALSE)</f>
        <v>0</v>
      </c>
      <c r="AT142" s="95">
        <v>0</v>
      </c>
      <c r="AU142" s="93">
        <v>0</v>
      </c>
      <c r="AV142" s="93" t="str">
        <f t="shared" si="85"/>
        <v>00</v>
      </c>
      <c r="AW142" s="96">
        <f>VLOOKUP(AV142,'Tableau coefficient '!$A$3:$B$1004,2,FALSE)</f>
        <v>0</v>
      </c>
      <c r="AX142" s="95">
        <v>0</v>
      </c>
      <c r="AY142" s="93">
        <v>0</v>
      </c>
      <c r="AZ142" s="93" t="str">
        <f t="shared" si="93"/>
        <v>00</v>
      </c>
      <c r="BA142" s="96">
        <f>VLOOKUP(AZ142,'Tableau coefficient '!$A$3:$B$1004,2,FALSE)</f>
        <v>0</v>
      </c>
      <c r="BB142" s="83">
        <v>0</v>
      </c>
      <c r="BC142" s="84">
        <v>0</v>
      </c>
      <c r="BD142" s="84" t="str">
        <f t="shared" si="86"/>
        <v>00</v>
      </c>
      <c r="BE142" s="85">
        <f>(VLOOKUP(BD142,'Tableau coefficient '!$A$3:$B$1004,2,FALSE))*2</f>
        <v>0</v>
      </c>
      <c r="BF142" s="95">
        <v>0</v>
      </c>
      <c r="BG142" s="93">
        <v>0</v>
      </c>
      <c r="BH142" s="93" t="str">
        <f t="shared" si="94"/>
        <v>00</v>
      </c>
      <c r="BI142" s="96">
        <f>VLOOKUP(BH142,'Tableau coefficient '!$A$3:$B$1004,2,FALSE)</f>
        <v>0</v>
      </c>
      <c r="BJ142" s="95">
        <v>0</v>
      </c>
      <c r="BK142" s="93">
        <v>0</v>
      </c>
      <c r="BL142" s="93" t="str">
        <f t="shared" si="87"/>
        <v>00</v>
      </c>
      <c r="BM142" s="96">
        <f>VLOOKUP(BL142,'Tableau coefficient '!$A$3:$B$1004,2,FALSE)</f>
        <v>0</v>
      </c>
      <c r="BN142" s="97">
        <f t="shared" si="88"/>
        <v>0</v>
      </c>
      <c r="BO142" s="93">
        <f t="shared" si="89"/>
        <v>303</v>
      </c>
    </row>
    <row r="143" spans="1:67" ht="14" customHeight="1">
      <c r="A143" s="98" t="s">
        <v>1204</v>
      </c>
      <c r="B143" s="94" t="s">
        <v>1205</v>
      </c>
      <c r="C143" s="74" t="s">
        <v>19</v>
      </c>
      <c r="D143" s="74" t="s">
        <v>1638</v>
      </c>
      <c r="E143" s="94" t="s">
        <v>1066</v>
      </c>
      <c r="F143" s="95" t="s">
        <v>1506</v>
      </c>
      <c r="G143" s="93">
        <v>4</v>
      </c>
      <c r="H143" s="93" t="str">
        <f t="shared" si="95"/>
        <v>XS4</v>
      </c>
      <c r="I143" s="96">
        <f>VLOOKUP(H143,'Tableau coefficient '!$A$3:$B$1004,2,FALSE)</f>
        <v>100</v>
      </c>
      <c r="J143" s="95" t="s">
        <v>1506</v>
      </c>
      <c r="K143" s="93">
        <v>7</v>
      </c>
      <c r="L143" s="93" t="str">
        <f t="shared" si="79"/>
        <v>XS7</v>
      </c>
      <c r="M143" s="96">
        <f>VLOOKUP(L143,'Tableau coefficient '!$A$3:$B$1004,2,FALSE)</f>
        <v>85</v>
      </c>
      <c r="N143" s="95">
        <v>0</v>
      </c>
      <c r="O143" s="93">
        <v>0</v>
      </c>
      <c r="P143" s="93" t="str">
        <f t="shared" si="90"/>
        <v>00</v>
      </c>
      <c r="Q143" s="96">
        <f>VLOOKUP(P143,'Tableau coefficient '!$A$3:$B$1004,2,FALSE)</f>
        <v>0</v>
      </c>
      <c r="R143" s="95" t="s">
        <v>1506</v>
      </c>
      <c r="S143" s="93">
        <v>8</v>
      </c>
      <c r="T143" s="93" t="str">
        <f t="shared" si="80"/>
        <v>XS8</v>
      </c>
      <c r="U143" s="96">
        <f>VLOOKUP(T143,'Tableau coefficient '!$A$3:$B$1004,2,FALSE)</f>
        <v>80</v>
      </c>
      <c r="V143" s="83">
        <v>0</v>
      </c>
      <c r="W143" s="84">
        <v>0</v>
      </c>
      <c r="X143" s="84" t="str">
        <f t="shared" si="91"/>
        <v>00</v>
      </c>
      <c r="Y143" s="85">
        <f>(VLOOKUP(X143,'Tableau coefficient '!$A$3:$B$1004,2,FALSE))*2</f>
        <v>0</v>
      </c>
      <c r="Z143" s="83" t="s">
        <v>1506</v>
      </c>
      <c r="AA143" s="75">
        <v>14</v>
      </c>
      <c r="AB143" s="84" t="str">
        <f t="shared" si="83"/>
        <v>XS14</v>
      </c>
      <c r="AC143" s="85">
        <f>(VLOOKUP(AB143,'Tableau coefficient '!$A$3:$B$1004,2,FALSE))*2</f>
        <v>129</v>
      </c>
      <c r="AD143" s="95" t="s">
        <v>1506</v>
      </c>
      <c r="AE143" s="93">
        <v>6</v>
      </c>
      <c r="AF143" s="93" t="str">
        <f t="shared" si="81"/>
        <v>XS6</v>
      </c>
      <c r="AG143" s="96">
        <f>VLOOKUP(AF143,'Tableau coefficient '!$A$3:$B$1004,2,FALSE)</f>
        <v>90</v>
      </c>
      <c r="AH143" s="95">
        <v>0</v>
      </c>
      <c r="AI143" s="93">
        <v>0</v>
      </c>
      <c r="AJ143" s="93" t="str">
        <f t="shared" si="84"/>
        <v>00</v>
      </c>
      <c r="AK143" s="96">
        <f>VLOOKUP(AJ143,'Tableau coefficient '!$A$3:$B$1004,2,FALSE)</f>
        <v>0</v>
      </c>
      <c r="AL143" s="95" t="s">
        <v>1506</v>
      </c>
      <c r="AM143" s="93">
        <v>22</v>
      </c>
      <c r="AN143" s="93" t="str">
        <f t="shared" si="92"/>
        <v>XS22</v>
      </c>
      <c r="AO143" s="96">
        <f>VLOOKUP(AN143,'Tableau coefficient '!$A$3:$B$1004,2,FALSE)</f>
        <v>60.5</v>
      </c>
      <c r="AP143" s="95" t="s">
        <v>1506</v>
      </c>
      <c r="AQ143" s="93">
        <v>16</v>
      </c>
      <c r="AR143" s="93" t="str">
        <f t="shared" si="82"/>
        <v>XS16</v>
      </c>
      <c r="AS143" s="96">
        <f>VLOOKUP(AR143,'Tableau coefficient '!$A$3:$B$1004,2,FALSE)</f>
        <v>63.5</v>
      </c>
      <c r="AT143" s="95">
        <v>0</v>
      </c>
      <c r="AU143" s="93">
        <v>0</v>
      </c>
      <c r="AV143" s="93" t="str">
        <f t="shared" si="85"/>
        <v>00</v>
      </c>
      <c r="AW143" s="96">
        <f>VLOOKUP(AV143,'Tableau coefficient '!$A$3:$B$1004,2,FALSE)</f>
        <v>0</v>
      </c>
      <c r="AX143" s="95" t="s">
        <v>1507</v>
      </c>
      <c r="AY143" s="93">
        <v>37</v>
      </c>
      <c r="AZ143" s="93" t="str">
        <f t="shared" si="93"/>
        <v>S37</v>
      </c>
      <c r="BA143" s="96">
        <f>VLOOKUP(AZ143,'Tableau coefficient '!$A$3:$B$1004,2,FALSE)</f>
        <v>79.5</v>
      </c>
      <c r="BB143" s="83" t="s">
        <v>1507</v>
      </c>
      <c r="BC143" s="84">
        <v>31</v>
      </c>
      <c r="BD143" s="84" t="str">
        <f t="shared" si="86"/>
        <v>S31</v>
      </c>
      <c r="BE143" s="85">
        <f>(VLOOKUP(BD143,'Tableau coefficient '!$A$3:$B$1004,2,FALSE))*2</f>
        <v>168</v>
      </c>
      <c r="BF143" s="95">
        <v>0</v>
      </c>
      <c r="BG143" s="93">
        <v>0</v>
      </c>
      <c r="BH143" s="93" t="str">
        <f t="shared" si="94"/>
        <v>00</v>
      </c>
      <c r="BI143" s="96">
        <f>VLOOKUP(BH143,'Tableau coefficient '!$A$3:$B$1004,2,FALSE)</f>
        <v>0</v>
      </c>
      <c r="BJ143" s="95">
        <v>0</v>
      </c>
      <c r="BK143" s="93">
        <v>0</v>
      </c>
      <c r="BL143" s="93" t="str">
        <f t="shared" si="87"/>
        <v>00</v>
      </c>
      <c r="BM143" s="96">
        <f>VLOOKUP(BL143,'Tableau coefficient '!$A$3:$B$1004,2,FALSE)</f>
        <v>0</v>
      </c>
      <c r="BN143" s="97">
        <f t="shared" si="88"/>
        <v>855.5</v>
      </c>
      <c r="BO143" s="93">
        <f t="shared" si="89"/>
        <v>52</v>
      </c>
    </row>
    <row r="144" spans="1:67" ht="14" customHeight="1">
      <c r="A144" s="87" t="s">
        <v>1104</v>
      </c>
      <c r="B144" s="88" t="s">
        <v>1206</v>
      </c>
      <c r="C144" s="74" t="s">
        <v>19</v>
      </c>
      <c r="D144" s="74" t="s">
        <v>1637</v>
      </c>
      <c r="E144" s="94" t="s">
        <v>15</v>
      </c>
      <c r="F144" s="95" t="s">
        <v>1506</v>
      </c>
      <c r="G144" s="93">
        <v>21</v>
      </c>
      <c r="H144" s="93" t="str">
        <f t="shared" si="95"/>
        <v>XS21</v>
      </c>
      <c r="I144" s="96">
        <f>VLOOKUP(H144,'Tableau coefficient '!$A$3:$B$1004,2,FALSE)</f>
        <v>61</v>
      </c>
      <c r="J144" s="95" t="s">
        <v>1506</v>
      </c>
      <c r="K144" s="93">
        <v>14</v>
      </c>
      <c r="L144" s="93" t="str">
        <f t="shared" si="79"/>
        <v>XS14</v>
      </c>
      <c r="M144" s="96">
        <f>VLOOKUP(L144,'Tableau coefficient '!$A$3:$B$1004,2,FALSE)</f>
        <v>64.5</v>
      </c>
      <c r="N144" s="95" t="s">
        <v>1506</v>
      </c>
      <c r="O144" s="93">
        <v>17</v>
      </c>
      <c r="P144" s="93" t="str">
        <f t="shared" si="90"/>
        <v>XS17</v>
      </c>
      <c r="Q144" s="96">
        <f>VLOOKUP(P144,'Tableau coefficient '!$A$3:$B$1004,2,FALSE)</f>
        <v>63</v>
      </c>
      <c r="R144" s="95" t="s">
        <v>1506</v>
      </c>
      <c r="S144" s="93">
        <v>20</v>
      </c>
      <c r="T144" s="93" t="str">
        <f t="shared" si="80"/>
        <v>XS20</v>
      </c>
      <c r="U144" s="96">
        <f>VLOOKUP(T144,'Tableau coefficient '!$A$3:$B$1004,2,FALSE)</f>
        <v>61.5</v>
      </c>
      <c r="V144" s="83" t="s">
        <v>1506</v>
      </c>
      <c r="W144" s="84">
        <v>19</v>
      </c>
      <c r="X144" s="84" t="str">
        <f t="shared" si="91"/>
        <v>XS19</v>
      </c>
      <c r="Y144" s="85">
        <f>(VLOOKUP(X144,'Tableau coefficient '!$A$3:$B$1004,2,FALSE))*2</f>
        <v>124</v>
      </c>
      <c r="Z144" s="83" t="s">
        <v>1506</v>
      </c>
      <c r="AA144" s="75">
        <v>13</v>
      </c>
      <c r="AB144" s="84" t="str">
        <f t="shared" si="83"/>
        <v>XS13</v>
      </c>
      <c r="AC144" s="85">
        <f>(VLOOKUP(AB144,'Tableau coefficient '!$A$3:$B$1004,2,FALSE))*2</f>
        <v>130</v>
      </c>
      <c r="AD144" s="95" t="s">
        <v>1506</v>
      </c>
      <c r="AE144" s="93">
        <v>8</v>
      </c>
      <c r="AF144" s="93" t="str">
        <f t="shared" si="81"/>
        <v>XS8</v>
      </c>
      <c r="AG144" s="96">
        <f>VLOOKUP(AF144,'Tableau coefficient '!$A$3:$B$1004,2,FALSE)</f>
        <v>80</v>
      </c>
      <c r="AH144" s="95">
        <v>0</v>
      </c>
      <c r="AI144" s="93">
        <v>0</v>
      </c>
      <c r="AJ144" s="93" t="str">
        <f t="shared" si="84"/>
        <v>00</v>
      </c>
      <c r="AK144" s="96">
        <f>VLOOKUP(AJ144,'Tableau coefficient '!$A$3:$B$1004,2,FALSE)</f>
        <v>0</v>
      </c>
      <c r="AL144" s="95" t="s">
        <v>1506</v>
      </c>
      <c r="AM144" s="93">
        <v>20</v>
      </c>
      <c r="AN144" s="93" t="str">
        <f t="shared" si="92"/>
        <v>XS20</v>
      </c>
      <c r="AO144" s="96">
        <f>VLOOKUP(AN144,'Tableau coefficient '!$A$3:$B$1004,2,FALSE)</f>
        <v>61.5</v>
      </c>
      <c r="AP144" s="95" t="s">
        <v>1506</v>
      </c>
      <c r="AQ144" s="93">
        <v>18</v>
      </c>
      <c r="AR144" s="93" t="str">
        <f t="shared" si="82"/>
        <v>XS18</v>
      </c>
      <c r="AS144" s="96">
        <f>VLOOKUP(AR144,'Tableau coefficient '!$A$3:$B$1004,2,FALSE)</f>
        <v>62.5</v>
      </c>
      <c r="AT144" s="95">
        <v>0</v>
      </c>
      <c r="AU144" s="93">
        <v>0</v>
      </c>
      <c r="AV144" s="93" t="str">
        <f t="shared" si="85"/>
        <v>00</v>
      </c>
      <c r="AW144" s="96">
        <f>VLOOKUP(AV144,'Tableau coefficient '!$A$3:$B$1004,2,FALSE)</f>
        <v>0</v>
      </c>
      <c r="AX144" s="95" t="s">
        <v>1506</v>
      </c>
      <c r="AY144" s="93">
        <v>11</v>
      </c>
      <c r="AZ144" s="93" t="str">
        <f t="shared" si="93"/>
        <v>XS11</v>
      </c>
      <c r="BA144" s="96">
        <f>VLOOKUP(AZ144,'Tableau coefficient '!$A$3:$B$1004,2,FALSE)</f>
        <v>70</v>
      </c>
      <c r="BB144" s="83" t="s">
        <v>1506</v>
      </c>
      <c r="BC144" s="84">
        <v>8</v>
      </c>
      <c r="BD144" s="84" t="str">
        <f t="shared" si="86"/>
        <v>XS8</v>
      </c>
      <c r="BE144" s="85">
        <f>(VLOOKUP(BD144,'Tableau coefficient '!$A$3:$B$1004,2,FALSE))*2</f>
        <v>160</v>
      </c>
      <c r="BF144" s="95">
        <v>0</v>
      </c>
      <c r="BG144" s="93">
        <v>0</v>
      </c>
      <c r="BH144" s="93" t="str">
        <f t="shared" si="94"/>
        <v>00</v>
      </c>
      <c r="BI144" s="96">
        <f>VLOOKUP(BH144,'Tableau coefficient '!$A$3:$B$1004,2,FALSE)</f>
        <v>0</v>
      </c>
      <c r="BJ144" s="95">
        <v>0</v>
      </c>
      <c r="BK144" s="93">
        <v>0</v>
      </c>
      <c r="BL144" s="93" t="str">
        <f t="shared" si="87"/>
        <v>00</v>
      </c>
      <c r="BM144" s="96">
        <f>VLOOKUP(BL144,'Tableau coefficient '!$A$3:$B$1004,2,FALSE)</f>
        <v>0</v>
      </c>
      <c r="BN144" s="97">
        <f t="shared" si="88"/>
        <v>938</v>
      </c>
      <c r="BO144" s="93">
        <f t="shared" si="89"/>
        <v>42</v>
      </c>
    </row>
    <row r="145" spans="1:67" ht="14" customHeight="1">
      <c r="A145" s="76" t="s">
        <v>1207</v>
      </c>
      <c r="B145" s="77" t="s">
        <v>1199</v>
      </c>
      <c r="C145" s="74" t="s">
        <v>19</v>
      </c>
      <c r="D145" s="74" t="s">
        <v>1637</v>
      </c>
      <c r="E145" s="94" t="s">
        <v>1066</v>
      </c>
      <c r="F145" s="95" t="s">
        <v>1506</v>
      </c>
      <c r="G145" s="93">
        <v>8</v>
      </c>
      <c r="H145" s="93" t="str">
        <f t="shared" si="95"/>
        <v>XS8</v>
      </c>
      <c r="I145" s="96">
        <f>VLOOKUP(H145,'Tableau coefficient '!$A$3:$B$1004,2,FALSE)</f>
        <v>80</v>
      </c>
      <c r="J145" s="95" t="s">
        <v>1506</v>
      </c>
      <c r="K145" s="93">
        <v>10</v>
      </c>
      <c r="L145" s="93" t="str">
        <f t="shared" si="79"/>
        <v>XS10</v>
      </c>
      <c r="M145" s="96">
        <f>VLOOKUP(L145,'Tableau coefficient '!$A$3:$B$1004,2,FALSE)</f>
        <v>72.5</v>
      </c>
      <c r="N145" s="95" t="s">
        <v>1506</v>
      </c>
      <c r="O145" s="93">
        <v>6</v>
      </c>
      <c r="P145" s="93" t="str">
        <f t="shared" si="90"/>
        <v>XS6</v>
      </c>
      <c r="Q145" s="96">
        <f>VLOOKUP(P145,'Tableau coefficient '!$A$3:$B$1004,2,FALSE)</f>
        <v>90</v>
      </c>
      <c r="R145" s="95" t="s">
        <v>1506</v>
      </c>
      <c r="S145" s="93">
        <v>11</v>
      </c>
      <c r="T145" s="93" t="str">
        <f t="shared" si="80"/>
        <v>XS11</v>
      </c>
      <c r="U145" s="96">
        <f>VLOOKUP(T145,'Tableau coefficient '!$A$3:$B$1004,2,FALSE)</f>
        <v>70</v>
      </c>
      <c r="V145" s="83" t="s">
        <v>1506</v>
      </c>
      <c r="W145" s="84">
        <v>15</v>
      </c>
      <c r="X145" s="84" t="str">
        <f t="shared" si="91"/>
        <v>XS15</v>
      </c>
      <c r="Y145" s="85">
        <f>(VLOOKUP(X145,'Tableau coefficient '!$A$3:$B$1004,2,FALSE))*2</f>
        <v>128</v>
      </c>
      <c r="Z145" s="83" t="s">
        <v>1506</v>
      </c>
      <c r="AA145" s="75">
        <v>8</v>
      </c>
      <c r="AB145" s="84" t="str">
        <f t="shared" si="83"/>
        <v>XS8</v>
      </c>
      <c r="AC145" s="85">
        <f>(VLOOKUP(AB145,'Tableau coefficient '!$A$3:$B$1004,2,FALSE))*2</f>
        <v>160</v>
      </c>
      <c r="AD145" s="95" t="s">
        <v>1506</v>
      </c>
      <c r="AE145" s="93">
        <v>12</v>
      </c>
      <c r="AF145" s="93" t="str">
        <f t="shared" si="81"/>
        <v>XS12</v>
      </c>
      <c r="AG145" s="96">
        <f>VLOOKUP(AF145,'Tableau coefficient '!$A$3:$B$1004,2,FALSE)</f>
        <v>67.5</v>
      </c>
      <c r="AH145" s="95">
        <v>0</v>
      </c>
      <c r="AI145" s="93">
        <v>0</v>
      </c>
      <c r="AJ145" s="93" t="str">
        <f t="shared" si="84"/>
        <v>00</v>
      </c>
      <c r="AK145" s="96">
        <f>VLOOKUP(AJ145,'Tableau coefficient '!$A$3:$B$1004,2,FALSE)</f>
        <v>0</v>
      </c>
      <c r="AL145" s="95" t="s">
        <v>1506</v>
      </c>
      <c r="AM145" s="93">
        <v>10</v>
      </c>
      <c r="AN145" s="93" t="str">
        <f t="shared" si="92"/>
        <v>XS10</v>
      </c>
      <c r="AO145" s="96">
        <f>VLOOKUP(AN145,'Tableau coefficient '!$A$3:$B$1004,2,FALSE)</f>
        <v>72.5</v>
      </c>
      <c r="AP145" s="95" t="s">
        <v>1506</v>
      </c>
      <c r="AQ145" s="93">
        <v>11</v>
      </c>
      <c r="AR145" s="93" t="str">
        <f t="shared" si="82"/>
        <v>XS11</v>
      </c>
      <c r="AS145" s="96">
        <f>VLOOKUP(AR145,'Tableau coefficient '!$A$3:$B$1004,2,FALSE)</f>
        <v>70</v>
      </c>
      <c r="AT145" s="95">
        <v>0</v>
      </c>
      <c r="AU145" s="93">
        <v>0</v>
      </c>
      <c r="AV145" s="93" t="str">
        <f t="shared" si="85"/>
        <v>00</v>
      </c>
      <c r="AW145" s="96">
        <f>VLOOKUP(AV145,'Tableau coefficient '!$A$3:$B$1004,2,FALSE)</f>
        <v>0</v>
      </c>
      <c r="AX145" s="95" t="s">
        <v>1506</v>
      </c>
      <c r="AY145" s="93">
        <v>7</v>
      </c>
      <c r="AZ145" s="93" t="str">
        <f t="shared" si="93"/>
        <v>XS7</v>
      </c>
      <c r="BA145" s="96">
        <f>VLOOKUP(AZ145,'Tableau coefficient '!$A$3:$B$1004,2,FALSE)</f>
        <v>85</v>
      </c>
      <c r="BB145" s="83" t="s">
        <v>1506</v>
      </c>
      <c r="BC145" s="84">
        <v>5</v>
      </c>
      <c r="BD145" s="84" t="str">
        <f t="shared" si="86"/>
        <v>XS5</v>
      </c>
      <c r="BE145" s="85">
        <f>(VLOOKUP(BD145,'Tableau coefficient '!$A$3:$B$1004,2,FALSE))*2</f>
        <v>190</v>
      </c>
      <c r="BF145" s="95">
        <v>0</v>
      </c>
      <c r="BG145" s="93">
        <v>0</v>
      </c>
      <c r="BH145" s="93" t="str">
        <f t="shared" si="94"/>
        <v>00</v>
      </c>
      <c r="BI145" s="96">
        <f>VLOOKUP(BH145,'Tableau coefficient '!$A$3:$B$1004,2,FALSE)</f>
        <v>0</v>
      </c>
      <c r="BJ145" s="95">
        <v>0</v>
      </c>
      <c r="BK145" s="93">
        <v>0</v>
      </c>
      <c r="BL145" s="93" t="str">
        <f t="shared" si="87"/>
        <v>00</v>
      </c>
      <c r="BM145" s="96">
        <f>VLOOKUP(BL145,'Tableau coefficient '!$A$3:$B$1004,2,FALSE)</f>
        <v>0</v>
      </c>
      <c r="BN145" s="97">
        <f t="shared" si="88"/>
        <v>1085.5</v>
      </c>
      <c r="BO145" s="93">
        <f t="shared" si="89"/>
        <v>28</v>
      </c>
    </row>
    <row r="146" spans="1:67" ht="14" customHeight="1">
      <c r="A146" s="98" t="s">
        <v>1107</v>
      </c>
      <c r="B146" s="94" t="s">
        <v>1208</v>
      </c>
      <c r="C146" s="74" t="s">
        <v>19</v>
      </c>
      <c r="D146" s="74" t="s">
        <v>1637</v>
      </c>
      <c r="E146" s="94" t="s">
        <v>1066</v>
      </c>
      <c r="F146" s="95" t="s">
        <v>1506</v>
      </c>
      <c r="G146" s="93">
        <v>11</v>
      </c>
      <c r="H146" s="93" t="str">
        <f t="shared" si="95"/>
        <v>XS11</v>
      </c>
      <c r="I146" s="96">
        <f>VLOOKUP(H146,'Tableau coefficient '!$A$3:$B$1004,2,FALSE)</f>
        <v>70</v>
      </c>
      <c r="J146" s="95">
        <v>0</v>
      </c>
      <c r="K146" s="93">
        <v>0</v>
      </c>
      <c r="L146" s="93" t="str">
        <f t="shared" si="79"/>
        <v>00</v>
      </c>
      <c r="M146" s="96">
        <f>VLOOKUP(L146,'Tableau coefficient '!$A$3:$B$1004,2,FALSE)</f>
        <v>0</v>
      </c>
      <c r="N146" s="95" t="s">
        <v>1506</v>
      </c>
      <c r="O146" s="93">
        <v>16</v>
      </c>
      <c r="P146" s="93" t="str">
        <f t="shared" si="90"/>
        <v>XS16</v>
      </c>
      <c r="Q146" s="96">
        <f>VLOOKUP(P146,'Tableau coefficient '!$A$3:$B$1004,2,FALSE)</f>
        <v>63.5</v>
      </c>
      <c r="R146" s="95" t="s">
        <v>1506</v>
      </c>
      <c r="S146" s="93">
        <v>12</v>
      </c>
      <c r="T146" s="93" t="str">
        <f t="shared" si="80"/>
        <v>XS12</v>
      </c>
      <c r="U146" s="96">
        <f>VLOOKUP(T146,'Tableau coefficient '!$A$3:$B$1004,2,FALSE)</f>
        <v>67.5</v>
      </c>
      <c r="V146" s="83" t="s">
        <v>1506</v>
      </c>
      <c r="W146" s="84">
        <v>20</v>
      </c>
      <c r="X146" s="84" t="str">
        <f t="shared" si="91"/>
        <v>XS20</v>
      </c>
      <c r="Y146" s="85">
        <f>(VLOOKUP(X146,'Tableau coefficient '!$A$3:$B$1004,2,FALSE))*2</f>
        <v>123</v>
      </c>
      <c r="Z146" s="83">
        <v>0</v>
      </c>
      <c r="AA146" s="75">
        <v>0</v>
      </c>
      <c r="AB146" s="84" t="str">
        <f t="shared" si="83"/>
        <v>00</v>
      </c>
      <c r="AC146" s="85">
        <f>(VLOOKUP(AB146,'Tableau coefficient '!$A$3:$B$1004,2,FALSE))*2</f>
        <v>0</v>
      </c>
      <c r="AD146" s="95" t="s">
        <v>1506</v>
      </c>
      <c r="AE146" s="93">
        <v>21</v>
      </c>
      <c r="AF146" s="93" t="str">
        <f t="shared" si="81"/>
        <v>XS21</v>
      </c>
      <c r="AG146" s="96">
        <f>VLOOKUP(AF146,'Tableau coefficient '!$A$3:$B$1004,2,FALSE)</f>
        <v>61</v>
      </c>
      <c r="AH146" s="95">
        <v>0</v>
      </c>
      <c r="AI146" s="93">
        <v>0</v>
      </c>
      <c r="AJ146" s="93" t="str">
        <f t="shared" si="84"/>
        <v>00</v>
      </c>
      <c r="AK146" s="96">
        <f>VLOOKUP(AJ146,'Tableau coefficient '!$A$3:$B$1004,2,FALSE)</f>
        <v>0</v>
      </c>
      <c r="AL146" s="95" t="s">
        <v>1506</v>
      </c>
      <c r="AM146" s="93">
        <v>30</v>
      </c>
      <c r="AN146" s="93" t="str">
        <f t="shared" si="92"/>
        <v>XS30</v>
      </c>
      <c r="AO146" s="96">
        <f>VLOOKUP(AN146,'Tableau coefficient '!$A$3:$B$1004,2,FALSE)</f>
        <v>56.5</v>
      </c>
      <c r="AP146" s="95" t="s">
        <v>1506</v>
      </c>
      <c r="AQ146" s="93">
        <v>20</v>
      </c>
      <c r="AR146" s="93" t="str">
        <f t="shared" si="82"/>
        <v>XS20</v>
      </c>
      <c r="AS146" s="96">
        <f>VLOOKUP(AR146,'Tableau coefficient '!$A$3:$B$1004,2,FALSE)</f>
        <v>61.5</v>
      </c>
      <c r="AT146" s="95">
        <v>0</v>
      </c>
      <c r="AU146" s="93">
        <v>0</v>
      </c>
      <c r="AV146" s="93" t="str">
        <f t="shared" si="85"/>
        <v>00</v>
      </c>
      <c r="AW146" s="96">
        <f>VLOOKUP(AV146,'Tableau coefficient '!$A$3:$B$1004,2,FALSE)</f>
        <v>0</v>
      </c>
      <c r="AX146" s="95" t="s">
        <v>1506</v>
      </c>
      <c r="AY146" s="93">
        <v>17</v>
      </c>
      <c r="AZ146" s="93" t="str">
        <f t="shared" si="93"/>
        <v>XS17</v>
      </c>
      <c r="BA146" s="96">
        <f>VLOOKUP(AZ146,'Tableau coefficient '!$A$3:$B$1004,2,FALSE)</f>
        <v>63</v>
      </c>
      <c r="BB146" s="83" t="s">
        <v>1506</v>
      </c>
      <c r="BC146" s="84">
        <v>24</v>
      </c>
      <c r="BD146" s="84" t="str">
        <f t="shared" si="86"/>
        <v>XS24</v>
      </c>
      <c r="BE146" s="85">
        <f>(VLOOKUP(BD146,'Tableau coefficient '!$A$3:$B$1004,2,FALSE))*2</f>
        <v>119</v>
      </c>
      <c r="BF146" s="95">
        <v>0</v>
      </c>
      <c r="BG146" s="93">
        <v>0</v>
      </c>
      <c r="BH146" s="93" t="str">
        <f t="shared" si="94"/>
        <v>00</v>
      </c>
      <c r="BI146" s="96">
        <f>VLOOKUP(BH146,'Tableau coefficient '!$A$3:$B$1004,2,FALSE)</f>
        <v>0</v>
      </c>
      <c r="BJ146" s="95">
        <v>0</v>
      </c>
      <c r="BK146" s="93">
        <v>0</v>
      </c>
      <c r="BL146" s="93" t="str">
        <f t="shared" si="87"/>
        <v>00</v>
      </c>
      <c r="BM146" s="96">
        <f>VLOOKUP(BL146,'Tableau coefficient '!$A$3:$B$1004,2,FALSE)</f>
        <v>0</v>
      </c>
      <c r="BN146" s="97">
        <f t="shared" si="88"/>
        <v>685</v>
      </c>
      <c r="BO146" s="93">
        <f t="shared" si="89"/>
        <v>77</v>
      </c>
    </row>
    <row r="147" spans="1:67" ht="14" customHeight="1">
      <c r="A147" s="107" t="s">
        <v>1523</v>
      </c>
      <c r="B147" s="108" t="s">
        <v>1524</v>
      </c>
      <c r="C147" s="74" t="s">
        <v>19</v>
      </c>
      <c r="D147" s="109" t="s">
        <v>1638</v>
      </c>
      <c r="E147" s="94" t="s">
        <v>1066</v>
      </c>
      <c r="F147" s="95">
        <v>0</v>
      </c>
      <c r="G147" s="93">
        <v>0</v>
      </c>
      <c r="H147" s="93" t="str">
        <f t="shared" si="95"/>
        <v>00</v>
      </c>
      <c r="I147" s="96">
        <f>VLOOKUP(H147,'Tableau coefficient '!$A$3:$B$1004,2,FALSE)</f>
        <v>0</v>
      </c>
      <c r="J147" s="95">
        <v>0</v>
      </c>
      <c r="K147" s="93">
        <v>0</v>
      </c>
      <c r="L147" s="93" t="str">
        <f t="shared" si="79"/>
        <v>00</v>
      </c>
      <c r="M147" s="96">
        <f>VLOOKUP(L147,'Tableau coefficient '!$A$3:$B$1004,2,FALSE)</f>
        <v>0</v>
      </c>
      <c r="N147" s="95">
        <v>0</v>
      </c>
      <c r="O147" s="93">
        <v>0</v>
      </c>
      <c r="P147" s="93" t="str">
        <f t="shared" si="90"/>
        <v>00</v>
      </c>
      <c r="Q147" s="96">
        <f>VLOOKUP(P147,'Tableau coefficient '!$A$3:$B$1004,2,FALSE)</f>
        <v>0</v>
      </c>
      <c r="R147" s="95">
        <v>0</v>
      </c>
      <c r="S147" s="93">
        <v>0</v>
      </c>
      <c r="T147" s="93" t="str">
        <f t="shared" si="80"/>
        <v>00</v>
      </c>
      <c r="U147" s="96">
        <f>VLOOKUP(T147,'Tableau coefficient '!$A$3:$B$1004,2,FALSE)</f>
        <v>0</v>
      </c>
      <c r="V147" s="83" t="s">
        <v>1506</v>
      </c>
      <c r="W147" s="84">
        <v>13</v>
      </c>
      <c r="X147" s="84" t="str">
        <f t="shared" si="91"/>
        <v>XS13</v>
      </c>
      <c r="Y147" s="85">
        <f>(VLOOKUP(X147,'Tableau coefficient '!$A$3:$B$1004,2,FALSE))*2</f>
        <v>130</v>
      </c>
      <c r="Z147" s="83">
        <v>0</v>
      </c>
      <c r="AA147" s="75">
        <v>0</v>
      </c>
      <c r="AB147" s="84" t="str">
        <f t="shared" si="83"/>
        <v>00</v>
      </c>
      <c r="AC147" s="85">
        <f>(VLOOKUP(AB147,'Tableau coefficient '!$A$3:$B$1004,2,FALSE))*2</f>
        <v>0</v>
      </c>
      <c r="AD147" s="95">
        <v>0</v>
      </c>
      <c r="AE147" s="93">
        <v>0</v>
      </c>
      <c r="AF147" s="93" t="str">
        <f t="shared" si="81"/>
        <v>00</v>
      </c>
      <c r="AG147" s="96">
        <f>VLOOKUP(AF147,'Tableau coefficient '!$A$3:$B$1004,2,FALSE)</f>
        <v>0</v>
      </c>
      <c r="AH147" s="95">
        <v>0</v>
      </c>
      <c r="AI147" s="93">
        <v>0</v>
      </c>
      <c r="AJ147" s="93" t="str">
        <f t="shared" si="84"/>
        <v>00</v>
      </c>
      <c r="AK147" s="96">
        <f>VLOOKUP(AJ147,'Tableau coefficient '!$A$3:$B$1004,2,FALSE)</f>
        <v>0</v>
      </c>
      <c r="AL147" s="95">
        <v>0</v>
      </c>
      <c r="AM147" s="93">
        <v>0</v>
      </c>
      <c r="AN147" s="93" t="str">
        <f t="shared" si="92"/>
        <v>00</v>
      </c>
      <c r="AO147" s="96">
        <f>VLOOKUP(AN147,'Tableau coefficient '!$A$3:$B$1004,2,FALSE)</f>
        <v>0</v>
      </c>
      <c r="AP147" s="95">
        <v>0</v>
      </c>
      <c r="AQ147" s="93">
        <v>0</v>
      </c>
      <c r="AR147" s="93" t="str">
        <f t="shared" si="82"/>
        <v>00</v>
      </c>
      <c r="AS147" s="96">
        <f>VLOOKUP(AR147,'Tableau coefficient '!$A$3:$B$1004,2,FALSE)</f>
        <v>0</v>
      </c>
      <c r="AT147" s="95">
        <v>0</v>
      </c>
      <c r="AU147" s="93">
        <v>0</v>
      </c>
      <c r="AV147" s="93" t="str">
        <f t="shared" si="85"/>
        <v>00</v>
      </c>
      <c r="AW147" s="96">
        <f>VLOOKUP(AV147,'Tableau coefficient '!$A$3:$B$1004,2,FALSE)</f>
        <v>0</v>
      </c>
      <c r="AX147" s="95">
        <v>0</v>
      </c>
      <c r="AY147" s="93">
        <v>0</v>
      </c>
      <c r="AZ147" s="93" t="str">
        <f t="shared" si="93"/>
        <v>00</v>
      </c>
      <c r="BA147" s="96">
        <f>VLOOKUP(AZ147,'Tableau coefficient '!$A$3:$B$1004,2,FALSE)</f>
        <v>0</v>
      </c>
      <c r="BB147" s="83">
        <v>0</v>
      </c>
      <c r="BC147" s="84">
        <v>0</v>
      </c>
      <c r="BD147" s="84" t="str">
        <f t="shared" si="86"/>
        <v>00</v>
      </c>
      <c r="BE147" s="85">
        <f>(VLOOKUP(BD147,'Tableau coefficient '!$A$3:$B$1004,2,FALSE))*2</f>
        <v>0</v>
      </c>
      <c r="BF147" s="95">
        <v>0</v>
      </c>
      <c r="BG147" s="93">
        <v>0</v>
      </c>
      <c r="BH147" s="93" t="str">
        <f t="shared" si="94"/>
        <v>00</v>
      </c>
      <c r="BI147" s="96">
        <f>VLOOKUP(BH147,'Tableau coefficient '!$A$3:$B$1004,2,FALSE)</f>
        <v>0</v>
      </c>
      <c r="BJ147" s="95">
        <v>0</v>
      </c>
      <c r="BK147" s="93">
        <v>0</v>
      </c>
      <c r="BL147" s="93" t="str">
        <f t="shared" si="87"/>
        <v>00</v>
      </c>
      <c r="BM147" s="96">
        <f>VLOOKUP(BL147,'Tableau coefficient '!$A$3:$B$1004,2,FALSE)</f>
        <v>0</v>
      </c>
      <c r="BN147" s="97">
        <f t="shared" si="88"/>
        <v>130</v>
      </c>
      <c r="BO147" s="93">
        <f t="shared" si="89"/>
        <v>262</v>
      </c>
    </row>
    <row r="148" spans="1:67" ht="14" customHeight="1">
      <c r="A148" s="107" t="s">
        <v>1294</v>
      </c>
      <c r="B148" s="108" t="s">
        <v>1606</v>
      </c>
      <c r="C148" s="74" t="s">
        <v>19</v>
      </c>
      <c r="D148" s="109" t="s">
        <v>1638</v>
      </c>
      <c r="E148" s="94" t="s">
        <v>15</v>
      </c>
      <c r="F148" s="95">
        <v>0</v>
      </c>
      <c r="G148" s="93">
        <v>0</v>
      </c>
      <c r="H148" s="93" t="str">
        <f t="shared" si="95"/>
        <v>00</v>
      </c>
      <c r="I148" s="96">
        <f>VLOOKUP(H148,'Tableau coefficient '!$A$3:$B$1004,2,FALSE)</f>
        <v>0</v>
      </c>
      <c r="J148" s="95">
        <v>0</v>
      </c>
      <c r="K148" s="93">
        <v>0</v>
      </c>
      <c r="L148" s="93" t="str">
        <f t="shared" si="79"/>
        <v>00</v>
      </c>
      <c r="M148" s="96">
        <f>VLOOKUP(L148,'Tableau coefficient '!$A$3:$B$1004,2,FALSE)</f>
        <v>0</v>
      </c>
      <c r="N148" s="95">
        <v>0</v>
      </c>
      <c r="O148" s="93">
        <v>0</v>
      </c>
      <c r="P148" s="93" t="str">
        <f t="shared" si="90"/>
        <v>00</v>
      </c>
      <c r="Q148" s="96">
        <f>VLOOKUP(P148,'Tableau coefficient '!$A$3:$B$1004,2,FALSE)</f>
        <v>0</v>
      </c>
      <c r="R148" s="95">
        <v>0</v>
      </c>
      <c r="S148" s="93">
        <v>0</v>
      </c>
      <c r="T148" s="93" t="str">
        <f t="shared" si="80"/>
        <v>00</v>
      </c>
      <c r="U148" s="96">
        <f>VLOOKUP(T148,'Tableau coefficient '!$A$3:$B$1004,2,FALSE)</f>
        <v>0</v>
      </c>
      <c r="V148" s="83">
        <v>0</v>
      </c>
      <c r="W148" s="84">
        <v>0</v>
      </c>
      <c r="X148" s="84" t="str">
        <f t="shared" si="91"/>
        <v>00</v>
      </c>
      <c r="Y148" s="85">
        <f>(VLOOKUP(X148,'Tableau coefficient '!$A$3:$B$1004,2,FALSE))*2</f>
        <v>0</v>
      </c>
      <c r="Z148" s="83">
        <v>0</v>
      </c>
      <c r="AA148" s="75">
        <v>0</v>
      </c>
      <c r="AB148" s="84" t="str">
        <f t="shared" si="83"/>
        <v>00</v>
      </c>
      <c r="AC148" s="85">
        <f>(VLOOKUP(AB148,'Tableau coefficient '!$A$3:$B$1004,2,FALSE))*2</f>
        <v>0</v>
      </c>
      <c r="AD148" s="95">
        <v>0</v>
      </c>
      <c r="AE148" s="93">
        <v>0</v>
      </c>
      <c r="AF148" s="93" t="str">
        <f t="shared" si="81"/>
        <v>00</v>
      </c>
      <c r="AG148" s="96">
        <f>VLOOKUP(AF148,'Tableau coefficient '!$A$3:$B$1004,2,FALSE)</f>
        <v>0</v>
      </c>
      <c r="AH148" s="95">
        <v>0</v>
      </c>
      <c r="AI148" s="93">
        <v>0</v>
      </c>
      <c r="AJ148" s="93" t="str">
        <f t="shared" si="84"/>
        <v>00</v>
      </c>
      <c r="AK148" s="96">
        <f>VLOOKUP(AJ148,'Tableau coefficient '!$A$3:$B$1004,2,FALSE)</f>
        <v>0</v>
      </c>
      <c r="AL148" s="95">
        <v>0</v>
      </c>
      <c r="AM148" s="93">
        <v>0</v>
      </c>
      <c r="AN148" s="93" t="str">
        <f t="shared" si="92"/>
        <v>00</v>
      </c>
      <c r="AO148" s="96">
        <f>VLOOKUP(AN148,'Tableau coefficient '!$A$3:$B$1004,2,FALSE)</f>
        <v>0</v>
      </c>
      <c r="AP148" s="95">
        <v>0</v>
      </c>
      <c r="AQ148" s="93">
        <v>0</v>
      </c>
      <c r="AR148" s="93" t="str">
        <f t="shared" si="82"/>
        <v>00</v>
      </c>
      <c r="AS148" s="96">
        <f>VLOOKUP(AR148,'Tableau coefficient '!$A$3:$B$1004,2,FALSE)</f>
        <v>0</v>
      </c>
      <c r="AT148" s="95">
        <v>0</v>
      </c>
      <c r="AU148" s="93">
        <v>0</v>
      </c>
      <c r="AV148" s="93" t="str">
        <f t="shared" si="85"/>
        <v>00</v>
      </c>
      <c r="AW148" s="96">
        <f>VLOOKUP(AV148,'Tableau coefficient '!$A$3:$B$1004,2,FALSE)</f>
        <v>0</v>
      </c>
      <c r="AX148" s="95" t="s">
        <v>1506</v>
      </c>
      <c r="AY148" s="93">
        <v>38</v>
      </c>
      <c r="AZ148" s="93" t="str">
        <f t="shared" si="93"/>
        <v>XS38</v>
      </c>
      <c r="BA148" s="96">
        <f>VLOOKUP(AZ148,'Tableau coefficient '!$A$3:$B$1004,2,FALSE)</f>
        <v>52.5</v>
      </c>
      <c r="BB148" s="83" t="s">
        <v>1506</v>
      </c>
      <c r="BC148" s="84">
        <v>50</v>
      </c>
      <c r="BD148" s="84" t="str">
        <f t="shared" si="86"/>
        <v>XS50</v>
      </c>
      <c r="BE148" s="85">
        <f>(VLOOKUP(BD148,'Tableau coefficient '!$A$3:$B$1004,2,FALSE))*2</f>
        <v>93</v>
      </c>
      <c r="BF148" s="95">
        <v>0</v>
      </c>
      <c r="BG148" s="93">
        <v>0</v>
      </c>
      <c r="BH148" s="93" t="str">
        <f t="shared" si="94"/>
        <v>00</v>
      </c>
      <c r="BI148" s="96">
        <f>VLOOKUP(BH148,'Tableau coefficient '!$A$3:$B$1004,2,FALSE)</f>
        <v>0</v>
      </c>
      <c r="BJ148" s="95">
        <v>0</v>
      </c>
      <c r="BK148" s="93">
        <v>0</v>
      </c>
      <c r="BL148" s="93" t="str">
        <f t="shared" si="87"/>
        <v>00</v>
      </c>
      <c r="BM148" s="96">
        <f>VLOOKUP(BL148,'Tableau coefficient '!$A$3:$B$1004,2,FALSE)</f>
        <v>0</v>
      </c>
      <c r="BN148" s="97">
        <f t="shared" si="88"/>
        <v>145.5</v>
      </c>
      <c r="BO148" s="93">
        <f t="shared" si="89"/>
        <v>257</v>
      </c>
    </row>
    <row r="149" spans="1:67" ht="14" customHeight="1">
      <c r="A149" s="87" t="s">
        <v>1209</v>
      </c>
      <c r="B149" s="88" t="s">
        <v>1210</v>
      </c>
      <c r="C149" s="99" t="s">
        <v>5</v>
      </c>
      <c r="D149" s="99" t="s">
        <v>1639</v>
      </c>
      <c r="E149" s="80" t="s">
        <v>13</v>
      </c>
      <c r="F149" s="81" t="s">
        <v>1507</v>
      </c>
      <c r="G149" s="79">
        <v>21</v>
      </c>
      <c r="H149" s="79" t="str">
        <f t="shared" ref="H149:H157" si="96">(F149&amp;G149)</f>
        <v>S21</v>
      </c>
      <c r="I149" s="82">
        <f>VLOOKUP(H149,'Tableau coefficient '!$A$3:$B$1004,2,FALSE)</f>
        <v>91.5</v>
      </c>
      <c r="J149" s="81" t="s">
        <v>1507</v>
      </c>
      <c r="K149" s="79">
        <v>16</v>
      </c>
      <c r="L149" s="79" t="str">
        <f t="shared" ref="L149:L157" si="97">(J149&amp;K149)</f>
        <v>S16</v>
      </c>
      <c r="M149" s="82">
        <f>VLOOKUP(L149,'Tableau coefficient '!$A$3:$B$1004,2,FALSE)</f>
        <v>95.25</v>
      </c>
      <c r="N149" s="81" t="s">
        <v>1507</v>
      </c>
      <c r="O149" s="79">
        <v>8</v>
      </c>
      <c r="P149" s="79" t="str">
        <f t="shared" ref="P149:P157" si="98">(N149&amp;O149)</f>
        <v>S8</v>
      </c>
      <c r="Q149" s="82">
        <f>VLOOKUP(P149,'Tableau coefficient '!$A$3:$B$1004,2,FALSE)</f>
        <v>120</v>
      </c>
      <c r="R149" s="81" t="s">
        <v>1507</v>
      </c>
      <c r="S149" s="79">
        <v>20</v>
      </c>
      <c r="T149" s="79" t="str">
        <f t="shared" ref="T149:T157" si="99">(R149&amp;S149)</f>
        <v>S20</v>
      </c>
      <c r="U149" s="82">
        <f>VLOOKUP(T149,'Tableau coefficient '!$A$3:$B$1004,2,FALSE)</f>
        <v>92.25</v>
      </c>
      <c r="V149" s="83">
        <v>0</v>
      </c>
      <c r="W149" s="84">
        <v>0</v>
      </c>
      <c r="X149" s="84" t="str">
        <f t="shared" ref="X149:X157" si="100">(V149&amp;W149)</f>
        <v>00</v>
      </c>
      <c r="Y149" s="85">
        <f>(VLOOKUP(X149,'Tableau coefficient '!$A$3:$B$1004,2,FALSE))*2</f>
        <v>0</v>
      </c>
      <c r="Z149" s="83" t="s">
        <v>1507</v>
      </c>
      <c r="AA149" s="75">
        <v>5</v>
      </c>
      <c r="AB149" s="84" t="str">
        <f t="shared" ref="AB149:AB157" si="101">(Z149&amp;AA149)</f>
        <v>S5</v>
      </c>
      <c r="AC149" s="85">
        <f>(VLOOKUP(AB149,'Tableau coefficient '!$A$3:$B$1004,2,FALSE))*2</f>
        <v>285</v>
      </c>
      <c r="AD149" s="81" t="s">
        <v>1507</v>
      </c>
      <c r="AE149" s="79">
        <v>6</v>
      </c>
      <c r="AF149" s="79" t="str">
        <f t="shared" ref="AF149:AF157" si="102">(AD149&amp;AE149)</f>
        <v>S6</v>
      </c>
      <c r="AG149" s="82">
        <f>VLOOKUP(AF149,'Tableau coefficient '!$A$3:$B$1004,2,FALSE)</f>
        <v>135</v>
      </c>
      <c r="AH149" s="81">
        <v>0</v>
      </c>
      <c r="AI149" s="79">
        <v>0</v>
      </c>
      <c r="AJ149" s="79" t="str">
        <f t="shared" ref="AJ149:AJ157" si="103">(AH149&amp;AI149)</f>
        <v>00</v>
      </c>
      <c r="AK149" s="82">
        <f>VLOOKUP(AJ149,'Tableau coefficient '!$A$3:$B$1004,2,FALSE)</f>
        <v>0</v>
      </c>
      <c r="AL149" s="81" t="s">
        <v>1506</v>
      </c>
      <c r="AM149" s="79">
        <v>7</v>
      </c>
      <c r="AN149" s="79" t="str">
        <f t="shared" ref="AN149:AN157" si="104">(AL149&amp;AM149)</f>
        <v>XS7</v>
      </c>
      <c r="AO149" s="82">
        <f>VLOOKUP(AN149,'Tableau coefficient '!$A$3:$B$1004,2,FALSE)</f>
        <v>85</v>
      </c>
      <c r="AP149" s="81">
        <v>0</v>
      </c>
      <c r="AQ149" s="79">
        <v>0</v>
      </c>
      <c r="AR149" s="79" t="str">
        <f t="shared" ref="AR149:AR157" si="105">(AP149&amp;AQ149)</f>
        <v>00</v>
      </c>
      <c r="AS149" s="82">
        <f>VLOOKUP(AR149,'Tableau coefficient '!$A$3:$B$1004,2,FALSE)</f>
        <v>0</v>
      </c>
      <c r="AT149" s="81">
        <v>0</v>
      </c>
      <c r="AU149" s="79">
        <v>0</v>
      </c>
      <c r="AV149" s="79" t="str">
        <f t="shared" ref="AV149:AV157" si="106">(AT149&amp;AU149)</f>
        <v>00</v>
      </c>
      <c r="AW149" s="82">
        <f>VLOOKUP(AV149,'Tableau coefficient '!$A$3:$B$1004,2,FALSE)</f>
        <v>0</v>
      </c>
      <c r="AX149" s="81" t="s">
        <v>1507</v>
      </c>
      <c r="AY149" s="79">
        <v>13</v>
      </c>
      <c r="AZ149" s="79" t="str">
        <f t="shared" ref="AZ149:AZ157" si="107">(AX149&amp;AY149)</f>
        <v>S13</v>
      </c>
      <c r="BA149" s="82">
        <f>VLOOKUP(AZ149,'Tableau coefficient '!$A$3:$B$1004,2,FALSE)</f>
        <v>97.5</v>
      </c>
      <c r="BB149" s="83" t="s">
        <v>1507</v>
      </c>
      <c r="BC149" s="84">
        <v>8</v>
      </c>
      <c r="BD149" s="84" t="str">
        <f t="shared" ref="BD149:BD157" si="108">(BB149&amp;BC149)</f>
        <v>S8</v>
      </c>
      <c r="BE149" s="85">
        <f>(VLOOKUP(BD149,'Tableau coefficient '!$A$3:$B$1004,2,FALSE))*2</f>
        <v>240</v>
      </c>
      <c r="BF149" s="81">
        <v>0</v>
      </c>
      <c r="BG149" s="79">
        <v>0</v>
      </c>
      <c r="BH149" s="79" t="str">
        <f t="shared" ref="BH149:BH157" si="109">(BF149&amp;BG149)</f>
        <v>00</v>
      </c>
      <c r="BI149" s="82">
        <f>VLOOKUP(BH149,'Tableau coefficient '!$A$3:$B$1004,2,FALSE)</f>
        <v>0</v>
      </c>
      <c r="BJ149" s="81">
        <v>0</v>
      </c>
      <c r="BK149" s="79">
        <v>0</v>
      </c>
      <c r="BL149" s="79" t="str">
        <f t="shared" ref="BL149:BL157" si="110">(BJ149&amp;BK149)</f>
        <v>00</v>
      </c>
      <c r="BM149" s="82">
        <f>VLOOKUP(BL149,'Tableau coefficient '!$A$3:$B$1004,2,FALSE)</f>
        <v>0</v>
      </c>
      <c r="BN149" s="86">
        <f t="shared" ref="BN149:BN159" si="111">SUM(M149,I149,Q149,U149,Y149,AC149,AG149,AO149,AS149,BA149,BE149,BI149,BM149)</f>
        <v>1241.5</v>
      </c>
      <c r="BO149" s="79">
        <f t="shared" si="89"/>
        <v>17</v>
      </c>
    </row>
    <row r="150" spans="1:67" ht="14" customHeight="1">
      <c r="A150" s="89" t="s">
        <v>1211</v>
      </c>
      <c r="B150" s="80" t="s">
        <v>1212</v>
      </c>
      <c r="C150" s="99" t="s">
        <v>5</v>
      </c>
      <c r="D150" s="99" t="s">
        <v>1640</v>
      </c>
      <c r="E150" s="80" t="s">
        <v>1066</v>
      </c>
      <c r="F150" s="81">
        <v>0</v>
      </c>
      <c r="G150" s="79">
        <v>0</v>
      </c>
      <c r="H150" s="79" t="str">
        <f t="shared" si="96"/>
        <v>00</v>
      </c>
      <c r="I150" s="82">
        <f>VLOOKUP(H150,'Tableau coefficient '!$A$3:$B$1004,2,FALSE)</f>
        <v>0</v>
      </c>
      <c r="J150" s="81">
        <v>0</v>
      </c>
      <c r="K150" s="79">
        <v>0</v>
      </c>
      <c r="L150" s="79" t="str">
        <f t="shared" si="97"/>
        <v>00</v>
      </c>
      <c r="M150" s="82">
        <f>VLOOKUP(L150,'Tableau coefficient '!$A$3:$B$1004,2,FALSE)</f>
        <v>0</v>
      </c>
      <c r="N150" s="81">
        <v>0</v>
      </c>
      <c r="O150" s="79">
        <v>0</v>
      </c>
      <c r="P150" s="79" t="str">
        <f t="shared" si="98"/>
        <v>00</v>
      </c>
      <c r="Q150" s="82">
        <f>VLOOKUP(P150,'Tableau coefficient '!$A$3:$B$1004,2,FALSE)</f>
        <v>0</v>
      </c>
      <c r="R150" s="81">
        <v>0</v>
      </c>
      <c r="S150" s="79">
        <v>0</v>
      </c>
      <c r="T150" s="79" t="str">
        <f t="shared" si="99"/>
        <v>00</v>
      </c>
      <c r="U150" s="82">
        <f>VLOOKUP(T150,'Tableau coefficient '!$A$3:$B$1004,2,FALSE)</f>
        <v>0</v>
      </c>
      <c r="V150" s="83">
        <v>0</v>
      </c>
      <c r="W150" s="84">
        <v>0</v>
      </c>
      <c r="X150" s="84" t="str">
        <f t="shared" si="100"/>
        <v>00</v>
      </c>
      <c r="Y150" s="85">
        <f>(VLOOKUP(X150,'Tableau coefficient '!$A$3:$B$1004,2,FALSE))*2</f>
        <v>0</v>
      </c>
      <c r="Z150" s="83">
        <v>0</v>
      </c>
      <c r="AA150" s="75">
        <v>0</v>
      </c>
      <c r="AB150" s="84" t="str">
        <f t="shared" si="101"/>
        <v>00</v>
      </c>
      <c r="AC150" s="85">
        <f>(VLOOKUP(AB150,'Tableau coefficient '!$A$3:$B$1004,2,FALSE))*2</f>
        <v>0</v>
      </c>
      <c r="AD150" s="81">
        <v>0</v>
      </c>
      <c r="AE150" s="79">
        <v>0</v>
      </c>
      <c r="AF150" s="79" t="str">
        <f t="shared" si="102"/>
        <v>00</v>
      </c>
      <c r="AG150" s="82">
        <f>VLOOKUP(AF150,'Tableau coefficient '!$A$3:$B$1004,2,FALSE)</f>
        <v>0</v>
      </c>
      <c r="AH150" s="81">
        <v>0</v>
      </c>
      <c r="AI150" s="79">
        <v>0</v>
      </c>
      <c r="AJ150" s="79" t="str">
        <f t="shared" si="103"/>
        <v>00</v>
      </c>
      <c r="AK150" s="82">
        <f>VLOOKUP(AJ150,'Tableau coefficient '!$A$3:$B$1004,2,FALSE)</f>
        <v>0</v>
      </c>
      <c r="AL150" s="81">
        <v>0</v>
      </c>
      <c r="AM150" s="79">
        <v>0</v>
      </c>
      <c r="AN150" s="79" t="str">
        <f t="shared" si="104"/>
        <v>00</v>
      </c>
      <c r="AO150" s="82">
        <f>VLOOKUP(AN150,'Tableau coefficient '!$A$3:$B$1004,2,FALSE)</f>
        <v>0</v>
      </c>
      <c r="AP150" s="81">
        <v>0</v>
      </c>
      <c r="AQ150" s="79">
        <v>0</v>
      </c>
      <c r="AR150" s="79" t="str">
        <f t="shared" si="105"/>
        <v>00</v>
      </c>
      <c r="AS150" s="82">
        <f>VLOOKUP(AR150,'Tableau coefficient '!$A$3:$B$1004,2,FALSE)</f>
        <v>0</v>
      </c>
      <c r="AT150" s="81">
        <v>0</v>
      </c>
      <c r="AU150" s="79">
        <v>0</v>
      </c>
      <c r="AV150" s="79" t="str">
        <f t="shared" si="106"/>
        <v>00</v>
      </c>
      <c r="AW150" s="82">
        <f>VLOOKUP(AV150,'Tableau coefficient '!$A$3:$B$1004,2,FALSE)</f>
        <v>0</v>
      </c>
      <c r="AX150" s="81">
        <v>0</v>
      </c>
      <c r="AY150" s="79">
        <v>0</v>
      </c>
      <c r="AZ150" s="79" t="str">
        <f t="shared" si="107"/>
        <v>00</v>
      </c>
      <c r="BA150" s="82">
        <f>VLOOKUP(AZ150,'Tableau coefficient '!$A$3:$B$1004,2,FALSE)</f>
        <v>0</v>
      </c>
      <c r="BB150" s="83">
        <v>0</v>
      </c>
      <c r="BC150" s="84">
        <v>0</v>
      </c>
      <c r="BD150" s="84" t="str">
        <f t="shared" si="108"/>
        <v>00</v>
      </c>
      <c r="BE150" s="85">
        <f>(VLOOKUP(BD150,'Tableau coefficient '!$A$3:$B$1004,2,FALSE))*2</f>
        <v>0</v>
      </c>
      <c r="BF150" s="81">
        <v>0</v>
      </c>
      <c r="BG150" s="79">
        <v>0</v>
      </c>
      <c r="BH150" s="79" t="str">
        <f t="shared" si="109"/>
        <v>00</v>
      </c>
      <c r="BI150" s="82">
        <f>VLOOKUP(BH150,'Tableau coefficient '!$A$3:$B$1004,2,FALSE)</f>
        <v>0</v>
      </c>
      <c r="BJ150" s="81">
        <v>0</v>
      </c>
      <c r="BK150" s="79">
        <v>0</v>
      </c>
      <c r="BL150" s="79" t="str">
        <f t="shared" si="110"/>
        <v>00</v>
      </c>
      <c r="BM150" s="82">
        <f>VLOOKUP(BL150,'Tableau coefficient '!$A$3:$B$1004,2,FALSE)</f>
        <v>0</v>
      </c>
      <c r="BN150" s="86">
        <f t="shared" si="111"/>
        <v>0</v>
      </c>
      <c r="BO150" s="79">
        <f t="shared" si="89"/>
        <v>303</v>
      </c>
    </row>
    <row r="151" spans="1:67" ht="14" customHeight="1">
      <c r="A151" s="90" t="s">
        <v>1213</v>
      </c>
      <c r="B151" s="91" t="s">
        <v>1214</v>
      </c>
      <c r="C151" s="99" t="s">
        <v>5</v>
      </c>
      <c r="D151" s="99" t="s">
        <v>1639</v>
      </c>
      <c r="E151" s="80" t="s">
        <v>1066</v>
      </c>
      <c r="F151" s="81" t="s">
        <v>1507</v>
      </c>
      <c r="G151" s="79">
        <v>32</v>
      </c>
      <c r="H151" s="79" t="str">
        <f t="shared" si="96"/>
        <v>S32</v>
      </c>
      <c r="I151" s="82">
        <f>VLOOKUP(H151,'Tableau coefficient '!$A$3:$B$1004,2,FALSE)</f>
        <v>83.25</v>
      </c>
      <c r="J151" s="81">
        <v>0</v>
      </c>
      <c r="K151" s="79">
        <v>0</v>
      </c>
      <c r="L151" s="79" t="str">
        <f t="shared" si="97"/>
        <v>00</v>
      </c>
      <c r="M151" s="82">
        <f>VLOOKUP(L151,'Tableau coefficient '!$A$3:$B$1004,2,FALSE)</f>
        <v>0</v>
      </c>
      <c r="N151" s="81" t="s">
        <v>1507</v>
      </c>
      <c r="O151" s="79">
        <v>25</v>
      </c>
      <c r="P151" s="79" t="str">
        <f t="shared" si="98"/>
        <v>S25</v>
      </c>
      <c r="Q151" s="82">
        <f>VLOOKUP(P151,'Tableau coefficient '!$A$3:$B$1004,2,FALSE)</f>
        <v>88.5</v>
      </c>
      <c r="R151" s="81" t="s">
        <v>1507</v>
      </c>
      <c r="S151" s="79">
        <v>26</v>
      </c>
      <c r="T151" s="79" t="str">
        <f t="shared" si="99"/>
        <v>S26</v>
      </c>
      <c r="U151" s="82">
        <f>VLOOKUP(T151,'Tableau coefficient '!$A$3:$B$1004,2,FALSE)</f>
        <v>87.75</v>
      </c>
      <c r="V151" s="83" t="s">
        <v>1507</v>
      </c>
      <c r="W151" s="84">
        <v>32</v>
      </c>
      <c r="X151" s="84" t="str">
        <f t="shared" si="100"/>
        <v>S32</v>
      </c>
      <c r="Y151" s="85">
        <f>(VLOOKUP(X151,'Tableau coefficient '!$A$3:$B$1004,2,FALSE))*2</f>
        <v>166.5</v>
      </c>
      <c r="Z151" s="83" t="s">
        <v>1507</v>
      </c>
      <c r="AA151" s="75">
        <v>6</v>
      </c>
      <c r="AB151" s="84" t="str">
        <f t="shared" si="101"/>
        <v>S6</v>
      </c>
      <c r="AC151" s="85">
        <f>(VLOOKUP(AB151,'Tableau coefficient '!$A$3:$B$1004,2,FALSE))*2</f>
        <v>270</v>
      </c>
      <c r="AD151" s="81" t="s">
        <v>1507</v>
      </c>
      <c r="AE151" s="79">
        <v>26</v>
      </c>
      <c r="AF151" s="79" t="str">
        <f t="shared" si="102"/>
        <v>S26</v>
      </c>
      <c r="AG151" s="82">
        <f>VLOOKUP(AF151,'Tableau coefficient '!$A$3:$B$1004,2,FALSE)</f>
        <v>87.75</v>
      </c>
      <c r="AH151" s="81">
        <v>0</v>
      </c>
      <c r="AI151" s="79">
        <v>0</v>
      </c>
      <c r="AJ151" s="79" t="str">
        <f t="shared" si="103"/>
        <v>00</v>
      </c>
      <c r="AK151" s="82">
        <f>VLOOKUP(AJ151,'Tableau coefficient '!$A$3:$B$1004,2,FALSE)</f>
        <v>0</v>
      </c>
      <c r="AL151" s="81">
        <v>0</v>
      </c>
      <c r="AM151" s="79">
        <v>0</v>
      </c>
      <c r="AN151" s="79" t="str">
        <f t="shared" si="104"/>
        <v>00</v>
      </c>
      <c r="AO151" s="82">
        <f>VLOOKUP(AN151,'Tableau coefficient '!$A$3:$B$1004,2,FALSE)</f>
        <v>0</v>
      </c>
      <c r="AP151" s="81">
        <v>0</v>
      </c>
      <c r="AQ151" s="79">
        <v>0</v>
      </c>
      <c r="AR151" s="79" t="str">
        <f t="shared" si="105"/>
        <v>00</v>
      </c>
      <c r="AS151" s="82">
        <f>VLOOKUP(AR151,'Tableau coefficient '!$A$3:$B$1004,2,FALSE)</f>
        <v>0</v>
      </c>
      <c r="AT151" s="81">
        <v>0</v>
      </c>
      <c r="AU151" s="79">
        <v>0</v>
      </c>
      <c r="AV151" s="79" t="str">
        <f t="shared" si="106"/>
        <v>00</v>
      </c>
      <c r="AW151" s="82">
        <f>VLOOKUP(AV151,'Tableau coefficient '!$A$3:$B$1004,2,FALSE)</f>
        <v>0</v>
      </c>
      <c r="AX151" s="81" t="s">
        <v>1507</v>
      </c>
      <c r="AY151" s="79">
        <v>45</v>
      </c>
      <c r="AZ151" s="79" t="str">
        <f t="shared" si="107"/>
        <v>S45</v>
      </c>
      <c r="BA151" s="82">
        <f>VLOOKUP(AZ151,'Tableau coefficient '!$A$3:$B$1004,2,FALSE)</f>
        <v>73.5</v>
      </c>
      <c r="BB151" s="83" t="s">
        <v>1507</v>
      </c>
      <c r="BC151" s="84">
        <v>46</v>
      </c>
      <c r="BD151" s="84" t="str">
        <f t="shared" si="108"/>
        <v>S46</v>
      </c>
      <c r="BE151" s="85">
        <f>(VLOOKUP(BD151,'Tableau coefficient '!$A$3:$B$1004,2,FALSE))*2</f>
        <v>145.5</v>
      </c>
      <c r="BF151" s="81">
        <v>0</v>
      </c>
      <c r="BG151" s="79">
        <v>0</v>
      </c>
      <c r="BH151" s="79" t="str">
        <f t="shared" si="109"/>
        <v>00</v>
      </c>
      <c r="BI151" s="82">
        <f>VLOOKUP(BH151,'Tableau coefficient '!$A$3:$B$1004,2,FALSE)</f>
        <v>0</v>
      </c>
      <c r="BJ151" s="81">
        <v>0</v>
      </c>
      <c r="BK151" s="79">
        <v>0</v>
      </c>
      <c r="BL151" s="79" t="str">
        <f t="shared" si="110"/>
        <v>00</v>
      </c>
      <c r="BM151" s="82">
        <f>VLOOKUP(BL151,'Tableau coefficient '!$A$3:$B$1004,2,FALSE)</f>
        <v>0</v>
      </c>
      <c r="BN151" s="86">
        <f t="shared" si="111"/>
        <v>1002.75</v>
      </c>
      <c r="BO151" s="79">
        <f t="shared" si="89"/>
        <v>36</v>
      </c>
    </row>
    <row r="152" spans="1:67" ht="14" customHeight="1">
      <c r="A152" s="89" t="s">
        <v>1215</v>
      </c>
      <c r="B152" s="80" t="s">
        <v>1216</v>
      </c>
      <c r="C152" s="99" t="s">
        <v>5</v>
      </c>
      <c r="D152" s="99" t="s">
        <v>1640</v>
      </c>
      <c r="E152" s="80" t="s">
        <v>13</v>
      </c>
      <c r="F152" s="81">
        <v>0</v>
      </c>
      <c r="G152" s="79">
        <v>0</v>
      </c>
      <c r="H152" s="79" t="str">
        <f t="shared" si="96"/>
        <v>00</v>
      </c>
      <c r="I152" s="82">
        <f>VLOOKUP(H152,'Tableau coefficient '!$A$3:$B$1004,2,FALSE)</f>
        <v>0</v>
      </c>
      <c r="J152" s="81">
        <v>0</v>
      </c>
      <c r="K152" s="79">
        <v>0</v>
      </c>
      <c r="L152" s="79" t="str">
        <f t="shared" si="97"/>
        <v>00</v>
      </c>
      <c r="M152" s="82">
        <f>VLOOKUP(L152,'Tableau coefficient '!$A$3:$B$1004,2,FALSE)</f>
        <v>0</v>
      </c>
      <c r="N152" s="81">
        <v>0</v>
      </c>
      <c r="O152" s="79">
        <v>0</v>
      </c>
      <c r="P152" s="79" t="str">
        <f t="shared" si="98"/>
        <v>00</v>
      </c>
      <c r="Q152" s="82">
        <f>VLOOKUP(P152,'Tableau coefficient '!$A$3:$B$1004,2,FALSE)</f>
        <v>0</v>
      </c>
      <c r="R152" s="81">
        <v>0</v>
      </c>
      <c r="S152" s="79">
        <v>0</v>
      </c>
      <c r="T152" s="79" t="str">
        <f t="shared" si="99"/>
        <v>00</v>
      </c>
      <c r="U152" s="82">
        <f>VLOOKUP(T152,'Tableau coefficient '!$A$3:$B$1004,2,FALSE)</f>
        <v>0</v>
      </c>
      <c r="V152" s="83">
        <v>0</v>
      </c>
      <c r="W152" s="84">
        <v>0</v>
      </c>
      <c r="X152" s="84" t="str">
        <f t="shared" si="100"/>
        <v>00</v>
      </c>
      <c r="Y152" s="85">
        <f>(VLOOKUP(X152,'Tableau coefficient '!$A$3:$B$1004,2,FALSE))*2</f>
        <v>0</v>
      </c>
      <c r="Z152" s="83">
        <v>0</v>
      </c>
      <c r="AA152" s="75">
        <v>0</v>
      </c>
      <c r="AB152" s="84" t="str">
        <f t="shared" si="101"/>
        <v>00</v>
      </c>
      <c r="AC152" s="85">
        <f>(VLOOKUP(AB152,'Tableau coefficient '!$A$3:$B$1004,2,FALSE))*2</f>
        <v>0</v>
      </c>
      <c r="AD152" s="81">
        <v>0</v>
      </c>
      <c r="AE152" s="79">
        <v>0</v>
      </c>
      <c r="AF152" s="79" t="str">
        <f t="shared" si="102"/>
        <v>00</v>
      </c>
      <c r="AG152" s="82">
        <f>VLOOKUP(AF152,'Tableau coefficient '!$A$3:$B$1004,2,FALSE)</f>
        <v>0</v>
      </c>
      <c r="AH152" s="81">
        <v>0</v>
      </c>
      <c r="AI152" s="79">
        <v>0</v>
      </c>
      <c r="AJ152" s="79" t="str">
        <f t="shared" si="103"/>
        <v>00</v>
      </c>
      <c r="AK152" s="82">
        <f>VLOOKUP(AJ152,'Tableau coefficient '!$A$3:$B$1004,2,FALSE)</f>
        <v>0</v>
      </c>
      <c r="AL152" s="81">
        <v>0</v>
      </c>
      <c r="AM152" s="79">
        <v>0</v>
      </c>
      <c r="AN152" s="79" t="str">
        <f t="shared" si="104"/>
        <v>00</v>
      </c>
      <c r="AO152" s="82">
        <f>VLOOKUP(AN152,'Tableau coefficient '!$A$3:$B$1004,2,FALSE)</f>
        <v>0</v>
      </c>
      <c r="AP152" s="81">
        <v>0</v>
      </c>
      <c r="AQ152" s="79">
        <v>0</v>
      </c>
      <c r="AR152" s="79" t="str">
        <f t="shared" si="105"/>
        <v>00</v>
      </c>
      <c r="AS152" s="82">
        <f>VLOOKUP(AR152,'Tableau coefficient '!$A$3:$B$1004,2,FALSE)</f>
        <v>0</v>
      </c>
      <c r="AT152" s="81">
        <v>0</v>
      </c>
      <c r="AU152" s="79">
        <v>0</v>
      </c>
      <c r="AV152" s="79" t="str">
        <f t="shared" si="106"/>
        <v>00</v>
      </c>
      <c r="AW152" s="82">
        <f>VLOOKUP(AV152,'Tableau coefficient '!$A$3:$B$1004,2,FALSE)</f>
        <v>0</v>
      </c>
      <c r="AX152" s="81">
        <v>0</v>
      </c>
      <c r="AY152" s="79">
        <v>0</v>
      </c>
      <c r="AZ152" s="79" t="str">
        <f t="shared" si="107"/>
        <v>00</v>
      </c>
      <c r="BA152" s="82">
        <f>VLOOKUP(AZ152,'Tableau coefficient '!$A$3:$B$1004,2,FALSE)</f>
        <v>0</v>
      </c>
      <c r="BB152" s="83">
        <v>0</v>
      </c>
      <c r="BC152" s="84">
        <v>0</v>
      </c>
      <c r="BD152" s="84" t="str">
        <f t="shared" si="108"/>
        <v>00</v>
      </c>
      <c r="BE152" s="85">
        <f>(VLOOKUP(BD152,'Tableau coefficient '!$A$3:$B$1004,2,FALSE))*2</f>
        <v>0</v>
      </c>
      <c r="BF152" s="81">
        <v>0</v>
      </c>
      <c r="BG152" s="79">
        <v>0</v>
      </c>
      <c r="BH152" s="79" t="str">
        <f t="shared" si="109"/>
        <v>00</v>
      </c>
      <c r="BI152" s="82">
        <f>VLOOKUP(BH152,'Tableau coefficient '!$A$3:$B$1004,2,FALSE)</f>
        <v>0</v>
      </c>
      <c r="BJ152" s="81">
        <v>0</v>
      </c>
      <c r="BK152" s="79">
        <v>0</v>
      </c>
      <c r="BL152" s="79" t="str">
        <f t="shared" si="110"/>
        <v>00</v>
      </c>
      <c r="BM152" s="82">
        <f>VLOOKUP(BL152,'Tableau coefficient '!$A$3:$B$1004,2,FALSE)</f>
        <v>0</v>
      </c>
      <c r="BN152" s="86">
        <f t="shared" si="111"/>
        <v>0</v>
      </c>
      <c r="BO152" s="79">
        <f t="shared" si="89"/>
        <v>303</v>
      </c>
    </row>
    <row r="153" spans="1:67" ht="14" customHeight="1">
      <c r="A153" s="76" t="s">
        <v>1145</v>
      </c>
      <c r="B153" s="77" t="s">
        <v>1217</v>
      </c>
      <c r="C153" s="99" t="s">
        <v>5</v>
      </c>
      <c r="D153" s="99" t="s">
        <v>1639</v>
      </c>
      <c r="E153" s="80" t="s">
        <v>11</v>
      </c>
      <c r="F153" s="81" t="s">
        <v>1507</v>
      </c>
      <c r="G153" s="79">
        <v>8</v>
      </c>
      <c r="H153" s="79" t="str">
        <f t="shared" si="96"/>
        <v>S8</v>
      </c>
      <c r="I153" s="82">
        <f>VLOOKUP(H153,'Tableau coefficient '!$A$3:$B$1004,2,FALSE)</f>
        <v>120</v>
      </c>
      <c r="J153" s="81" t="s">
        <v>1507</v>
      </c>
      <c r="K153" s="79">
        <v>18</v>
      </c>
      <c r="L153" s="79" t="str">
        <f t="shared" si="97"/>
        <v>S18</v>
      </c>
      <c r="M153" s="82">
        <f>VLOOKUP(L153,'Tableau coefficient '!$A$3:$B$1004,2,FALSE)</f>
        <v>93.75</v>
      </c>
      <c r="N153" s="81" t="s">
        <v>1507</v>
      </c>
      <c r="O153" s="79">
        <v>4</v>
      </c>
      <c r="P153" s="79" t="str">
        <f t="shared" si="98"/>
        <v>S4</v>
      </c>
      <c r="Q153" s="82">
        <f>VLOOKUP(P153,'Tableau coefficient '!$A$3:$B$1004,2,FALSE)</f>
        <v>150</v>
      </c>
      <c r="R153" s="81" t="s">
        <v>1507</v>
      </c>
      <c r="S153" s="79">
        <v>6</v>
      </c>
      <c r="T153" s="79" t="str">
        <f t="shared" si="99"/>
        <v>S6</v>
      </c>
      <c r="U153" s="82">
        <f>VLOOKUP(T153,'Tableau coefficient '!$A$3:$B$1004,2,FALSE)</f>
        <v>135</v>
      </c>
      <c r="V153" s="83" t="s">
        <v>1507</v>
      </c>
      <c r="W153" s="84">
        <v>2</v>
      </c>
      <c r="X153" s="84" t="str">
        <f t="shared" si="100"/>
        <v>S2</v>
      </c>
      <c r="Y153" s="85">
        <f>(VLOOKUP(X153,'Tableau coefficient '!$A$3:$B$1004,2,FALSE))*2</f>
        <v>375</v>
      </c>
      <c r="Z153" s="83">
        <v>0</v>
      </c>
      <c r="AA153" s="75">
        <v>0</v>
      </c>
      <c r="AB153" s="84" t="str">
        <f t="shared" si="101"/>
        <v>00</v>
      </c>
      <c r="AC153" s="85">
        <f>(VLOOKUP(AB153,'Tableau coefficient '!$A$3:$B$1004,2,FALSE))*2</f>
        <v>0</v>
      </c>
      <c r="AD153" s="81">
        <v>0</v>
      </c>
      <c r="AE153" s="79">
        <v>0</v>
      </c>
      <c r="AF153" s="79" t="str">
        <f t="shared" si="102"/>
        <v>00</v>
      </c>
      <c r="AG153" s="82">
        <f>VLOOKUP(AF153,'Tableau coefficient '!$A$3:$B$1004,2,FALSE)</f>
        <v>0</v>
      </c>
      <c r="AH153" s="81">
        <v>0</v>
      </c>
      <c r="AI153" s="79">
        <v>0</v>
      </c>
      <c r="AJ153" s="79" t="str">
        <f t="shared" si="103"/>
        <v>00</v>
      </c>
      <c r="AK153" s="82">
        <f>VLOOKUP(AJ153,'Tableau coefficient '!$A$3:$B$1004,2,FALSE)</f>
        <v>0</v>
      </c>
      <c r="AL153" s="81" t="s">
        <v>1506</v>
      </c>
      <c r="AM153" s="79">
        <v>2</v>
      </c>
      <c r="AN153" s="79" t="str">
        <f t="shared" si="104"/>
        <v>XS2</v>
      </c>
      <c r="AO153" s="82">
        <f>VLOOKUP(AN153,'Tableau coefficient '!$A$3:$B$1004,2,FALSE)</f>
        <v>125</v>
      </c>
      <c r="AP153" s="81" t="s">
        <v>1506</v>
      </c>
      <c r="AQ153" s="79">
        <v>4</v>
      </c>
      <c r="AR153" s="79" t="str">
        <f t="shared" si="105"/>
        <v>XS4</v>
      </c>
      <c r="AS153" s="82">
        <f>VLOOKUP(AR153,'Tableau coefficient '!$A$3:$B$1004,2,FALSE)</f>
        <v>100</v>
      </c>
      <c r="AT153" s="81">
        <v>0</v>
      </c>
      <c r="AU153" s="79">
        <v>0</v>
      </c>
      <c r="AV153" s="79" t="str">
        <f t="shared" si="106"/>
        <v>00</v>
      </c>
      <c r="AW153" s="82">
        <f>VLOOKUP(AV153,'Tableau coefficient '!$A$3:$B$1004,2,FALSE)</f>
        <v>0</v>
      </c>
      <c r="AX153" s="81" t="s">
        <v>1507</v>
      </c>
      <c r="AY153" s="79">
        <v>6</v>
      </c>
      <c r="AZ153" s="79" t="str">
        <f t="shared" si="107"/>
        <v>S6</v>
      </c>
      <c r="BA153" s="82">
        <f>VLOOKUP(AZ153,'Tableau coefficient '!$A$3:$B$1004,2,FALSE)</f>
        <v>135</v>
      </c>
      <c r="BB153" s="83" t="s">
        <v>1507</v>
      </c>
      <c r="BC153" s="84">
        <v>4</v>
      </c>
      <c r="BD153" s="84" t="str">
        <f t="shared" si="108"/>
        <v>S4</v>
      </c>
      <c r="BE153" s="85">
        <f>(VLOOKUP(BD153,'Tableau coefficient '!$A$3:$B$1004,2,FALSE))*2</f>
        <v>300</v>
      </c>
      <c r="BF153" s="81">
        <v>0</v>
      </c>
      <c r="BG153" s="79">
        <v>0</v>
      </c>
      <c r="BH153" s="79" t="str">
        <f t="shared" si="109"/>
        <v>00</v>
      </c>
      <c r="BI153" s="82">
        <f>VLOOKUP(BH153,'Tableau coefficient '!$A$3:$B$1004,2,FALSE)</f>
        <v>0</v>
      </c>
      <c r="BJ153" s="81">
        <v>0</v>
      </c>
      <c r="BK153" s="79">
        <v>0</v>
      </c>
      <c r="BL153" s="79" t="str">
        <f t="shared" si="110"/>
        <v>00</v>
      </c>
      <c r="BM153" s="82">
        <f>VLOOKUP(BL153,'Tableau coefficient '!$A$3:$B$1004,2,FALSE)</f>
        <v>0</v>
      </c>
      <c r="BN153" s="86">
        <f t="shared" si="111"/>
        <v>1533.75</v>
      </c>
      <c r="BO153" s="79">
        <f t="shared" si="89"/>
        <v>8</v>
      </c>
    </row>
    <row r="154" spans="1:67" ht="14" customHeight="1">
      <c r="A154" s="104" t="s">
        <v>1508</v>
      </c>
      <c r="B154" s="105" t="s">
        <v>1511</v>
      </c>
      <c r="C154" s="99" t="s">
        <v>5</v>
      </c>
      <c r="D154" s="106" t="s">
        <v>1640</v>
      </c>
      <c r="E154" s="80" t="s">
        <v>16</v>
      </c>
      <c r="F154" s="81">
        <v>0</v>
      </c>
      <c r="G154" s="79">
        <v>0</v>
      </c>
      <c r="H154" s="79" t="str">
        <f t="shared" si="96"/>
        <v>00</v>
      </c>
      <c r="I154" s="82">
        <f>VLOOKUP(H154,'Tableau coefficient '!$A$3:$B$1004,2,FALSE)</f>
        <v>0</v>
      </c>
      <c r="J154" s="81">
        <v>0</v>
      </c>
      <c r="K154" s="79">
        <v>0</v>
      </c>
      <c r="L154" s="79" t="str">
        <f t="shared" si="97"/>
        <v>00</v>
      </c>
      <c r="M154" s="82">
        <f>VLOOKUP(L154,'Tableau coefficient '!$A$3:$B$1004,2,FALSE)</f>
        <v>0</v>
      </c>
      <c r="N154" s="81">
        <v>0</v>
      </c>
      <c r="O154" s="79">
        <v>0</v>
      </c>
      <c r="P154" s="79" t="str">
        <f t="shared" si="98"/>
        <v>00</v>
      </c>
      <c r="Q154" s="82">
        <f>VLOOKUP(P154,'Tableau coefficient '!$A$3:$B$1004,2,FALSE)</f>
        <v>0</v>
      </c>
      <c r="R154" s="81" t="s">
        <v>1506</v>
      </c>
      <c r="S154" s="79">
        <v>38</v>
      </c>
      <c r="T154" s="79" t="str">
        <f t="shared" si="99"/>
        <v>XS38</v>
      </c>
      <c r="U154" s="82">
        <f>VLOOKUP(T154,'Tableau coefficient '!$A$3:$B$1004,2,FALSE)</f>
        <v>52.5</v>
      </c>
      <c r="V154" s="83" t="s">
        <v>1507</v>
      </c>
      <c r="W154" s="84">
        <v>48</v>
      </c>
      <c r="X154" s="84" t="str">
        <f t="shared" si="100"/>
        <v>S48</v>
      </c>
      <c r="Y154" s="85">
        <f>(VLOOKUP(X154,'Tableau coefficient '!$A$3:$B$1004,2,FALSE))*2</f>
        <v>142.5</v>
      </c>
      <c r="Z154" s="83" t="s">
        <v>1507</v>
      </c>
      <c r="AA154" s="75">
        <v>19</v>
      </c>
      <c r="AB154" s="84" t="str">
        <f t="shared" si="101"/>
        <v>S19</v>
      </c>
      <c r="AC154" s="85">
        <f>(VLOOKUP(AB154,'Tableau coefficient '!$A$3:$B$1004,2,FALSE))*2</f>
        <v>186</v>
      </c>
      <c r="AD154" s="81" t="s">
        <v>1507</v>
      </c>
      <c r="AE154" s="79">
        <v>39</v>
      </c>
      <c r="AF154" s="79" t="str">
        <f t="shared" si="102"/>
        <v>S39</v>
      </c>
      <c r="AG154" s="82">
        <f>VLOOKUP(AF154,'Tableau coefficient '!$A$3:$B$1004,2,FALSE)</f>
        <v>78</v>
      </c>
      <c r="AH154" s="81">
        <v>0</v>
      </c>
      <c r="AI154" s="79">
        <v>0</v>
      </c>
      <c r="AJ154" s="79" t="str">
        <f t="shared" si="103"/>
        <v>00</v>
      </c>
      <c r="AK154" s="82">
        <f>VLOOKUP(AJ154,'Tableau coefficient '!$A$3:$B$1004,2,FALSE)</f>
        <v>0</v>
      </c>
      <c r="AL154" s="81" t="s">
        <v>1506</v>
      </c>
      <c r="AM154" s="79">
        <v>67</v>
      </c>
      <c r="AN154" s="79" t="str">
        <f t="shared" si="104"/>
        <v>XS67</v>
      </c>
      <c r="AO154" s="82">
        <f>VLOOKUP(AN154,'Tableau coefficient '!$A$3:$B$1004,2,FALSE)</f>
        <v>38</v>
      </c>
      <c r="AP154" s="81">
        <v>0</v>
      </c>
      <c r="AQ154" s="79">
        <v>0</v>
      </c>
      <c r="AR154" s="79" t="str">
        <f t="shared" si="105"/>
        <v>00</v>
      </c>
      <c r="AS154" s="82">
        <f>VLOOKUP(AR154,'Tableau coefficient '!$A$3:$B$1004,2,FALSE)</f>
        <v>0</v>
      </c>
      <c r="AT154" s="81">
        <v>0</v>
      </c>
      <c r="AU154" s="79">
        <v>0</v>
      </c>
      <c r="AV154" s="79" t="str">
        <f t="shared" si="106"/>
        <v>00</v>
      </c>
      <c r="AW154" s="82">
        <f>VLOOKUP(AV154,'Tableau coefficient '!$A$3:$B$1004,2,FALSE)</f>
        <v>0</v>
      </c>
      <c r="AX154" s="81" t="s">
        <v>1507</v>
      </c>
      <c r="AY154" s="79">
        <v>49</v>
      </c>
      <c r="AZ154" s="79" t="str">
        <f t="shared" si="107"/>
        <v>S49</v>
      </c>
      <c r="BA154" s="82">
        <f>VLOOKUP(AZ154,'Tableau coefficient '!$A$3:$B$1004,2,FALSE)</f>
        <v>70.5</v>
      </c>
      <c r="BB154" s="83">
        <v>0</v>
      </c>
      <c r="BC154" s="84">
        <v>0</v>
      </c>
      <c r="BD154" s="84" t="str">
        <f t="shared" si="108"/>
        <v>00</v>
      </c>
      <c r="BE154" s="85">
        <f>(VLOOKUP(BD154,'Tableau coefficient '!$A$3:$B$1004,2,FALSE))*2</f>
        <v>0</v>
      </c>
      <c r="BF154" s="81">
        <v>0</v>
      </c>
      <c r="BG154" s="79">
        <v>0</v>
      </c>
      <c r="BH154" s="79" t="str">
        <f t="shared" si="109"/>
        <v>00</v>
      </c>
      <c r="BI154" s="82">
        <f>VLOOKUP(BH154,'Tableau coefficient '!$A$3:$B$1004,2,FALSE)</f>
        <v>0</v>
      </c>
      <c r="BJ154" s="81">
        <v>0</v>
      </c>
      <c r="BK154" s="79">
        <v>0</v>
      </c>
      <c r="BL154" s="79" t="str">
        <f t="shared" si="110"/>
        <v>00</v>
      </c>
      <c r="BM154" s="82">
        <f>VLOOKUP(BL154,'Tableau coefficient '!$A$3:$B$1004,2,FALSE)</f>
        <v>0</v>
      </c>
      <c r="BN154" s="86">
        <f t="shared" si="111"/>
        <v>567.5</v>
      </c>
      <c r="BO154" s="79">
        <f t="shared" si="89"/>
        <v>107</v>
      </c>
    </row>
    <row r="155" spans="1:67" ht="14" customHeight="1">
      <c r="A155" s="104" t="s">
        <v>1528</v>
      </c>
      <c r="B155" s="105" t="s">
        <v>1529</v>
      </c>
      <c r="C155" s="99" t="s">
        <v>5</v>
      </c>
      <c r="D155" s="106" t="s">
        <v>1639</v>
      </c>
      <c r="E155" s="80" t="s">
        <v>1066</v>
      </c>
      <c r="F155" s="81">
        <v>0</v>
      </c>
      <c r="G155" s="79">
        <v>0</v>
      </c>
      <c r="H155" s="79" t="str">
        <f t="shared" si="96"/>
        <v>00</v>
      </c>
      <c r="I155" s="82">
        <f>VLOOKUP(H155,'Tableau coefficient '!$A$3:$B$1004,2,FALSE)</f>
        <v>0</v>
      </c>
      <c r="J155" s="81">
        <v>0</v>
      </c>
      <c r="K155" s="79">
        <v>0</v>
      </c>
      <c r="L155" s="79" t="str">
        <f t="shared" si="97"/>
        <v>00</v>
      </c>
      <c r="M155" s="82">
        <f>VLOOKUP(L155,'Tableau coefficient '!$A$3:$B$1004,2,FALSE)</f>
        <v>0</v>
      </c>
      <c r="N155" s="81">
        <v>0</v>
      </c>
      <c r="O155" s="79">
        <v>0</v>
      </c>
      <c r="P155" s="79" t="str">
        <f t="shared" si="98"/>
        <v>00</v>
      </c>
      <c r="Q155" s="82">
        <f>VLOOKUP(P155,'Tableau coefficient '!$A$3:$B$1004,2,FALSE)</f>
        <v>0</v>
      </c>
      <c r="R155" s="81">
        <v>0</v>
      </c>
      <c r="S155" s="79">
        <v>0</v>
      </c>
      <c r="T155" s="79" t="str">
        <f t="shared" si="99"/>
        <v>00</v>
      </c>
      <c r="U155" s="82">
        <f>VLOOKUP(T155,'Tableau coefficient '!$A$3:$B$1004,2,FALSE)</f>
        <v>0</v>
      </c>
      <c r="V155" s="83" t="s">
        <v>1507</v>
      </c>
      <c r="W155" s="84">
        <v>7</v>
      </c>
      <c r="X155" s="84" t="str">
        <f t="shared" si="100"/>
        <v>S7</v>
      </c>
      <c r="Y155" s="85">
        <f>(VLOOKUP(X155,'Tableau coefficient '!$A$3:$B$1004,2,FALSE))*2</f>
        <v>255</v>
      </c>
      <c r="Z155" s="83">
        <v>0</v>
      </c>
      <c r="AA155" s="75">
        <v>0</v>
      </c>
      <c r="AB155" s="84" t="str">
        <f t="shared" si="101"/>
        <v>00</v>
      </c>
      <c r="AC155" s="85">
        <f>(VLOOKUP(AB155,'Tableau coefficient '!$A$3:$B$1004,2,FALSE))*2</f>
        <v>0</v>
      </c>
      <c r="AD155" s="81">
        <v>0</v>
      </c>
      <c r="AE155" s="79">
        <v>0</v>
      </c>
      <c r="AF155" s="79" t="str">
        <f t="shared" si="102"/>
        <v>00</v>
      </c>
      <c r="AG155" s="82">
        <f>VLOOKUP(AF155,'Tableau coefficient '!$A$3:$B$1004,2,FALSE)</f>
        <v>0</v>
      </c>
      <c r="AH155" s="81">
        <v>0</v>
      </c>
      <c r="AI155" s="79">
        <v>0</v>
      </c>
      <c r="AJ155" s="79" t="str">
        <f t="shared" si="103"/>
        <v>00</v>
      </c>
      <c r="AK155" s="82">
        <f>VLOOKUP(AJ155,'Tableau coefficient '!$A$3:$B$1004,2,FALSE)</f>
        <v>0</v>
      </c>
      <c r="AL155" s="81">
        <v>0</v>
      </c>
      <c r="AM155" s="79">
        <v>0</v>
      </c>
      <c r="AN155" s="79" t="str">
        <f t="shared" si="104"/>
        <v>00</v>
      </c>
      <c r="AO155" s="82">
        <f>VLOOKUP(AN155,'Tableau coefficient '!$A$3:$B$1004,2,FALSE)</f>
        <v>0</v>
      </c>
      <c r="AP155" s="81">
        <v>0</v>
      </c>
      <c r="AQ155" s="79">
        <v>0</v>
      </c>
      <c r="AR155" s="79" t="str">
        <f t="shared" si="105"/>
        <v>00</v>
      </c>
      <c r="AS155" s="82">
        <f>VLOOKUP(AR155,'Tableau coefficient '!$A$3:$B$1004,2,FALSE)</f>
        <v>0</v>
      </c>
      <c r="AT155" s="81">
        <v>0</v>
      </c>
      <c r="AU155" s="79">
        <v>0</v>
      </c>
      <c r="AV155" s="79" t="str">
        <f t="shared" si="106"/>
        <v>00</v>
      </c>
      <c r="AW155" s="82">
        <f>VLOOKUP(AV155,'Tableau coefficient '!$A$3:$B$1004,2,FALSE)</f>
        <v>0</v>
      </c>
      <c r="AX155" s="81">
        <v>0</v>
      </c>
      <c r="AY155" s="79">
        <v>0</v>
      </c>
      <c r="AZ155" s="79" t="str">
        <f t="shared" si="107"/>
        <v>00</v>
      </c>
      <c r="BA155" s="82">
        <f>VLOOKUP(AZ155,'Tableau coefficient '!$A$3:$B$1004,2,FALSE)</f>
        <v>0</v>
      </c>
      <c r="BB155" s="83">
        <v>0</v>
      </c>
      <c r="BC155" s="84">
        <v>0</v>
      </c>
      <c r="BD155" s="84" t="str">
        <f t="shared" si="108"/>
        <v>00</v>
      </c>
      <c r="BE155" s="85">
        <f>(VLOOKUP(BD155,'Tableau coefficient '!$A$3:$B$1004,2,FALSE))*2</f>
        <v>0</v>
      </c>
      <c r="BF155" s="81">
        <v>0</v>
      </c>
      <c r="BG155" s="79">
        <v>0</v>
      </c>
      <c r="BH155" s="79" t="str">
        <f t="shared" si="109"/>
        <v>00</v>
      </c>
      <c r="BI155" s="82">
        <f>VLOOKUP(BH155,'Tableau coefficient '!$A$3:$B$1004,2,FALSE)</f>
        <v>0</v>
      </c>
      <c r="BJ155" s="81">
        <v>0</v>
      </c>
      <c r="BK155" s="79">
        <v>0</v>
      </c>
      <c r="BL155" s="79" t="str">
        <f t="shared" si="110"/>
        <v>00</v>
      </c>
      <c r="BM155" s="82">
        <f>VLOOKUP(BL155,'Tableau coefficient '!$A$3:$B$1004,2,FALSE)</f>
        <v>0</v>
      </c>
      <c r="BN155" s="86">
        <f t="shared" si="111"/>
        <v>255</v>
      </c>
      <c r="BO155" s="79">
        <f t="shared" si="89"/>
        <v>202</v>
      </c>
    </row>
    <row r="156" spans="1:67" ht="14" customHeight="1">
      <c r="A156" s="87" t="s">
        <v>1182</v>
      </c>
      <c r="B156" s="88" t="s">
        <v>1218</v>
      </c>
      <c r="C156" s="74" t="s">
        <v>19</v>
      </c>
      <c r="D156" s="74" t="s">
        <v>1640</v>
      </c>
      <c r="E156" s="94" t="s">
        <v>1066</v>
      </c>
      <c r="F156" s="95" t="s">
        <v>1507</v>
      </c>
      <c r="G156" s="93">
        <v>42</v>
      </c>
      <c r="H156" s="93" t="str">
        <f t="shared" si="96"/>
        <v>S42</v>
      </c>
      <c r="I156" s="96">
        <f>VLOOKUP(H156,'Tableau coefficient '!$A$3:$B$1004,2,FALSE)</f>
        <v>75.75</v>
      </c>
      <c r="J156" s="95">
        <v>0</v>
      </c>
      <c r="K156" s="93">
        <v>0</v>
      </c>
      <c r="L156" s="93" t="str">
        <f t="shared" si="97"/>
        <v>00</v>
      </c>
      <c r="M156" s="96">
        <f>VLOOKUP(L156,'Tableau coefficient '!$A$3:$B$1004,2,FALSE)</f>
        <v>0</v>
      </c>
      <c r="N156" s="95">
        <v>0</v>
      </c>
      <c r="O156" s="93">
        <v>0</v>
      </c>
      <c r="P156" s="93" t="str">
        <f t="shared" si="98"/>
        <v>00</v>
      </c>
      <c r="Q156" s="96">
        <f>VLOOKUP(P156,'Tableau coefficient '!$A$3:$B$1004,2,FALSE)</f>
        <v>0</v>
      </c>
      <c r="R156" s="95">
        <v>0</v>
      </c>
      <c r="S156" s="93">
        <v>0</v>
      </c>
      <c r="T156" s="93" t="str">
        <f t="shared" si="99"/>
        <v>00</v>
      </c>
      <c r="U156" s="96">
        <f>VLOOKUP(T156,'Tableau coefficient '!$A$3:$B$1004,2,FALSE)</f>
        <v>0</v>
      </c>
      <c r="V156" s="83">
        <v>0</v>
      </c>
      <c r="W156" s="84">
        <v>0</v>
      </c>
      <c r="X156" s="84" t="str">
        <f t="shared" si="100"/>
        <v>00</v>
      </c>
      <c r="Y156" s="85">
        <f>(VLOOKUP(X156,'Tableau coefficient '!$A$3:$B$1004,2,FALSE))*2</f>
        <v>0</v>
      </c>
      <c r="Z156" s="83">
        <v>0</v>
      </c>
      <c r="AA156" s="75">
        <v>0</v>
      </c>
      <c r="AB156" s="84" t="str">
        <f t="shared" si="101"/>
        <v>00</v>
      </c>
      <c r="AC156" s="85">
        <f>(VLOOKUP(AB156,'Tableau coefficient '!$A$3:$B$1004,2,FALSE))*2</f>
        <v>0</v>
      </c>
      <c r="AD156" s="95">
        <v>0</v>
      </c>
      <c r="AE156" s="93">
        <v>0</v>
      </c>
      <c r="AF156" s="93" t="str">
        <f t="shared" si="102"/>
        <v>00</v>
      </c>
      <c r="AG156" s="96">
        <f>VLOOKUP(AF156,'Tableau coefficient '!$A$3:$B$1004,2,FALSE)</f>
        <v>0</v>
      </c>
      <c r="AH156" s="95">
        <v>0</v>
      </c>
      <c r="AI156" s="93">
        <v>0</v>
      </c>
      <c r="AJ156" s="93" t="str">
        <f t="shared" si="103"/>
        <v>00</v>
      </c>
      <c r="AK156" s="96">
        <f>VLOOKUP(AJ156,'Tableau coefficient '!$A$3:$B$1004,2,FALSE)</f>
        <v>0</v>
      </c>
      <c r="AL156" s="95">
        <v>0</v>
      </c>
      <c r="AM156" s="93">
        <v>0</v>
      </c>
      <c r="AN156" s="93" t="str">
        <f t="shared" si="104"/>
        <v>00</v>
      </c>
      <c r="AO156" s="96">
        <f>VLOOKUP(AN156,'Tableau coefficient '!$A$3:$B$1004,2,FALSE)</f>
        <v>0</v>
      </c>
      <c r="AP156" s="95">
        <v>0</v>
      </c>
      <c r="AQ156" s="93">
        <v>0</v>
      </c>
      <c r="AR156" s="93" t="str">
        <f t="shared" si="105"/>
        <v>00</v>
      </c>
      <c r="AS156" s="96">
        <f>VLOOKUP(AR156,'Tableau coefficient '!$A$3:$B$1004,2,FALSE)</f>
        <v>0</v>
      </c>
      <c r="AT156" s="95">
        <v>0</v>
      </c>
      <c r="AU156" s="93">
        <v>0</v>
      </c>
      <c r="AV156" s="93" t="str">
        <f t="shared" si="106"/>
        <v>00</v>
      </c>
      <c r="AW156" s="96">
        <f>VLOOKUP(AV156,'Tableau coefficient '!$A$3:$B$1004,2,FALSE)</f>
        <v>0</v>
      </c>
      <c r="AX156" s="95">
        <v>0</v>
      </c>
      <c r="AY156" s="93">
        <v>0</v>
      </c>
      <c r="AZ156" s="93" t="str">
        <f t="shared" si="107"/>
        <v>00</v>
      </c>
      <c r="BA156" s="96">
        <f>VLOOKUP(AZ156,'Tableau coefficient '!$A$3:$B$1004,2,FALSE)</f>
        <v>0</v>
      </c>
      <c r="BB156" s="83">
        <v>0</v>
      </c>
      <c r="BC156" s="84">
        <v>0</v>
      </c>
      <c r="BD156" s="84" t="str">
        <f t="shared" si="108"/>
        <v>00</v>
      </c>
      <c r="BE156" s="85">
        <f>(VLOOKUP(BD156,'Tableau coefficient '!$A$3:$B$1004,2,FALSE))*2</f>
        <v>0</v>
      </c>
      <c r="BF156" s="95">
        <v>0</v>
      </c>
      <c r="BG156" s="93">
        <v>0</v>
      </c>
      <c r="BH156" s="93" t="str">
        <f t="shared" si="109"/>
        <v>00</v>
      </c>
      <c r="BI156" s="96">
        <f>VLOOKUP(BH156,'Tableau coefficient '!$A$3:$B$1004,2,FALSE)</f>
        <v>0</v>
      </c>
      <c r="BJ156" s="95">
        <v>0</v>
      </c>
      <c r="BK156" s="93">
        <v>0</v>
      </c>
      <c r="BL156" s="93" t="str">
        <f t="shared" si="110"/>
        <v>00</v>
      </c>
      <c r="BM156" s="96">
        <f>VLOOKUP(BL156,'Tableau coefficient '!$A$3:$B$1004,2,FALSE)</f>
        <v>0</v>
      </c>
      <c r="BN156" s="97">
        <f t="shared" si="111"/>
        <v>75.75</v>
      </c>
      <c r="BO156" s="93">
        <f t="shared" si="89"/>
        <v>280</v>
      </c>
    </row>
    <row r="157" spans="1:67" ht="14" customHeight="1">
      <c r="A157" s="76" t="s">
        <v>1219</v>
      </c>
      <c r="B157" s="77" t="s">
        <v>1220</v>
      </c>
      <c r="C157" s="74" t="s">
        <v>19</v>
      </c>
      <c r="D157" s="74" t="s">
        <v>1639</v>
      </c>
      <c r="E157" s="94" t="s">
        <v>1066</v>
      </c>
      <c r="F157" s="95" t="s">
        <v>1507</v>
      </c>
      <c r="G157" s="93">
        <v>36</v>
      </c>
      <c r="H157" s="93" t="str">
        <f t="shared" si="96"/>
        <v>S36</v>
      </c>
      <c r="I157" s="96">
        <f>VLOOKUP(H157,'Tableau coefficient '!$A$3:$B$1004,2,FALSE)</f>
        <v>80.25</v>
      </c>
      <c r="J157" s="95" t="s">
        <v>1507</v>
      </c>
      <c r="K157" s="93">
        <v>45</v>
      </c>
      <c r="L157" s="93" t="str">
        <f t="shared" si="97"/>
        <v>S45</v>
      </c>
      <c r="M157" s="96">
        <f>VLOOKUP(L157,'Tableau coefficient '!$A$3:$B$1004,2,FALSE)</f>
        <v>73.5</v>
      </c>
      <c r="N157" s="95" t="s">
        <v>1507</v>
      </c>
      <c r="O157" s="93">
        <v>9</v>
      </c>
      <c r="P157" s="93" t="str">
        <f t="shared" si="98"/>
        <v>S9</v>
      </c>
      <c r="Q157" s="96">
        <f>VLOOKUP(P157,'Tableau coefficient '!$A$3:$B$1004,2,FALSE)</f>
        <v>112.5</v>
      </c>
      <c r="R157" s="95" t="s">
        <v>1507</v>
      </c>
      <c r="S157" s="93">
        <v>17</v>
      </c>
      <c r="T157" s="93" t="str">
        <f t="shared" si="99"/>
        <v>S17</v>
      </c>
      <c r="U157" s="96">
        <f>VLOOKUP(T157,'Tableau coefficient '!$A$3:$B$1004,2,FALSE)</f>
        <v>94.5</v>
      </c>
      <c r="V157" s="83" t="s">
        <v>1507</v>
      </c>
      <c r="W157" s="84">
        <v>15</v>
      </c>
      <c r="X157" s="84" t="str">
        <f t="shared" si="100"/>
        <v>S15</v>
      </c>
      <c r="Y157" s="85">
        <f>(VLOOKUP(X157,'Tableau coefficient '!$A$3:$B$1004,2,FALSE))*2</f>
        <v>192</v>
      </c>
      <c r="Z157" s="83">
        <v>0</v>
      </c>
      <c r="AA157" s="75">
        <v>0</v>
      </c>
      <c r="AB157" s="84" t="str">
        <f t="shared" si="101"/>
        <v>00</v>
      </c>
      <c r="AC157" s="85">
        <f>(VLOOKUP(AB157,'Tableau coefficient '!$A$3:$B$1004,2,FALSE))*2</f>
        <v>0</v>
      </c>
      <c r="AD157" s="95" t="s">
        <v>1507</v>
      </c>
      <c r="AE157" s="93">
        <v>15</v>
      </c>
      <c r="AF157" s="93" t="str">
        <f t="shared" si="102"/>
        <v>S15</v>
      </c>
      <c r="AG157" s="96">
        <f>VLOOKUP(AF157,'Tableau coefficient '!$A$3:$B$1004,2,FALSE)</f>
        <v>96</v>
      </c>
      <c r="AH157" s="95">
        <v>0</v>
      </c>
      <c r="AI157" s="93">
        <v>0</v>
      </c>
      <c r="AJ157" s="93" t="str">
        <f t="shared" si="103"/>
        <v>00</v>
      </c>
      <c r="AK157" s="96">
        <f>VLOOKUP(AJ157,'Tableau coefficient '!$A$3:$B$1004,2,FALSE)</f>
        <v>0</v>
      </c>
      <c r="AL157" s="95" t="s">
        <v>1506</v>
      </c>
      <c r="AM157" s="93">
        <v>50</v>
      </c>
      <c r="AN157" s="93" t="str">
        <f t="shared" si="104"/>
        <v>XS50</v>
      </c>
      <c r="AO157" s="96">
        <f>VLOOKUP(AN157,'Tableau coefficient '!$A$3:$B$1004,2,FALSE)</f>
        <v>46.5</v>
      </c>
      <c r="AP157" s="95" t="s">
        <v>1506</v>
      </c>
      <c r="AQ157" s="93">
        <v>7</v>
      </c>
      <c r="AR157" s="93" t="str">
        <f t="shared" si="105"/>
        <v>XS7</v>
      </c>
      <c r="AS157" s="96">
        <f>VLOOKUP(AR157,'Tableau coefficient '!$A$3:$B$1004,2,FALSE)</f>
        <v>85</v>
      </c>
      <c r="AT157" s="95">
        <v>0</v>
      </c>
      <c r="AU157" s="93">
        <v>0</v>
      </c>
      <c r="AV157" s="93" t="str">
        <f t="shared" si="106"/>
        <v>00</v>
      </c>
      <c r="AW157" s="96">
        <f>VLOOKUP(AV157,'Tableau coefficient '!$A$3:$B$1004,2,FALSE)</f>
        <v>0</v>
      </c>
      <c r="AX157" s="95" t="s">
        <v>1507</v>
      </c>
      <c r="AY157" s="93">
        <v>14</v>
      </c>
      <c r="AZ157" s="93" t="str">
        <f t="shared" si="107"/>
        <v>S14</v>
      </c>
      <c r="BA157" s="96">
        <f>VLOOKUP(AZ157,'Tableau coefficient '!$A$3:$B$1004,2,FALSE)</f>
        <v>96.75</v>
      </c>
      <c r="BB157" s="83" t="s">
        <v>1507</v>
      </c>
      <c r="BC157" s="84">
        <v>11</v>
      </c>
      <c r="BD157" s="84" t="str">
        <f t="shared" si="108"/>
        <v>S11</v>
      </c>
      <c r="BE157" s="85">
        <f>(VLOOKUP(BD157,'Tableau coefficient '!$A$3:$B$1004,2,FALSE))*2</f>
        <v>210</v>
      </c>
      <c r="BF157" s="95">
        <v>0</v>
      </c>
      <c r="BG157" s="93">
        <v>0</v>
      </c>
      <c r="BH157" s="93" t="str">
        <f t="shared" si="109"/>
        <v>00</v>
      </c>
      <c r="BI157" s="96">
        <f>VLOOKUP(BH157,'Tableau coefficient '!$A$3:$B$1004,2,FALSE)</f>
        <v>0</v>
      </c>
      <c r="BJ157" s="95">
        <v>0</v>
      </c>
      <c r="BK157" s="93">
        <v>0</v>
      </c>
      <c r="BL157" s="93" t="str">
        <f t="shared" si="110"/>
        <v>00</v>
      </c>
      <c r="BM157" s="96">
        <f>VLOOKUP(BL157,'Tableau coefficient '!$A$3:$B$1004,2,FALSE)</f>
        <v>0</v>
      </c>
      <c r="BN157" s="97">
        <f t="shared" si="111"/>
        <v>1087</v>
      </c>
      <c r="BO157" s="93">
        <f t="shared" si="89"/>
        <v>27</v>
      </c>
    </row>
    <row r="158" spans="1:67" ht="14" customHeight="1">
      <c r="A158" s="76" t="s">
        <v>1109</v>
      </c>
      <c r="B158" s="77" t="s">
        <v>1225</v>
      </c>
      <c r="C158" s="99" t="s">
        <v>5</v>
      </c>
      <c r="D158" s="99" t="s">
        <v>1641</v>
      </c>
      <c r="E158" s="80" t="s">
        <v>1067</v>
      </c>
      <c r="F158" s="81">
        <v>0</v>
      </c>
      <c r="G158" s="79">
        <v>0</v>
      </c>
      <c r="H158" s="79" t="str">
        <f>(F158&amp;G158)</f>
        <v>00</v>
      </c>
      <c r="I158" s="82">
        <f>VLOOKUP(H158,'Tableau coefficient '!$A$3:$B$1004,2,FALSE)</f>
        <v>0</v>
      </c>
      <c r="J158" s="81">
        <v>0</v>
      </c>
      <c r="K158" s="79">
        <v>0</v>
      </c>
      <c r="L158" s="79" t="str">
        <f>(J158&amp;K158)</f>
        <v>00</v>
      </c>
      <c r="M158" s="82">
        <f>VLOOKUP(L158,'Tableau coefficient '!$A$3:$B$1004,2,FALSE)</f>
        <v>0</v>
      </c>
      <c r="N158" s="81">
        <v>0</v>
      </c>
      <c r="O158" s="79">
        <v>0</v>
      </c>
      <c r="P158" s="79" t="str">
        <f>(N158&amp;O158)</f>
        <v>00</v>
      </c>
      <c r="Q158" s="82">
        <f>VLOOKUP(P158,'Tableau coefficient '!$A$3:$B$1004,2,FALSE)</f>
        <v>0</v>
      </c>
      <c r="R158" s="81" t="s">
        <v>1506</v>
      </c>
      <c r="S158" s="79">
        <v>31</v>
      </c>
      <c r="T158" s="79" t="str">
        <f>(R158&amp;S158)</f>
        <v>XS31</v>
      </c>
      <c r="U158" s="82">
        <f>VLOOKUP(T158,'Tableau coefficient '!$A$3:$B$1004,2,FALSE)</f>
        <v>56</v>
      </c>
      <c r="V158" s="83" t="s">
        <v>1507</v>
      </c>
      <c r="W158" s="84">
        <v>46</v>
      </c>
      <c r="X158" s="84" t="str">
        <f>(V158&amp;W158)</f>
        <v>S46</v>
      </c>
      <c r="Y158" s="85">
        <f>(VLOOKUP(X158,'Tableau coefficient '!$A$3:$B$1004,2,FALSE))*2</f>
        <v>145.5</v>
      </c>
      <c r="Z158" s="83">
        <v>0</v>
      </c>
      <c r="AA158" s="75">
        <v>0</v>
      </c>
      <c r="AB158" s="84" t="str">
        <f>(Z158&amp;AA158)</f>
        <v>00</v>
      </c>
      <c r="AC158" s="85">
        <f>(VLOOKUP(AB158,'Tableau coefficient '!$A$3:$B$1004,2,FALSE))*2</f>
        <v>0</v>
      </c>
      <c r="AD158" s="81">
        <v>0</v>
      </c>
      <c r="AE158" s="79">
        <v>0</v>
      </c>
      <c r="AF158" s="79" t="str">
        <f>(AD158&amp;AE158)</f>
        <v>00</v>
      </c>
      <c r="AG158" s="82">
        <f>VLOOKUP(AF158,'Tableau coefficient '!$A$3:$B$1004,2,FALSE)</f>
        <v>0</v>
      </c>
      <c r="AH158" s="81">
        <v>0</v>
      </c>
      <c r="AI158" s="79">
        <v>0</v>
      </c>
      <c r="AJ158" s="79" t="str">
        <f>(AH158&amp;AI158)</f>
        <v>00</v>
      </c>
      <c r="AK158" s="82">
        <f>VLOOKUP(AJ158,'Tableau coefficient '!$A$3:$B$1004,2,FALSE)</f>
        <v>0</v>
      </c>
      <c r="AL158" s="81">
        <v>0</v>
      </c>
      <c r="AM158" s="79">
        <v>0</v>
      </c>
      <c r="AN158" s="79" t="str">
        <f>(AL158&amp;AM158)</f>
        <v>00</v>
      </c>
      <c r="AO158" s="82">
        <f>VLOOKUP(AN158,'Tableau coefficient '!$A$3:$B$1004,2,FALSE)</f>
        <v>0</v>
      </c>
      <c r="AP158" s="81">
        <v>0</v>
      </c>
      <c r="AQ158" s="79">
        <v>0</v>
      </c>
      <c r="AR158" s="79" t="str">
        <f>(AP158&amp;AQ158)</f>
        <v>00</v>
      </c>
      <c r="AS158" s="82">
        <f>VLOOKUP(AR158,'Tableau coefficient '!$A$3:$B$1004,2,FALSE)</f>
        <v>0</v>
      </c>
      <c r="AT158" s="81">
        <v>0</v>
      </c>
      <c r="AU158" s="79">
        <v>0</v>
      </c>
      <c r="AV158" s="79" t="str">
        <f>(AT158&amp;AU158)</f>
        <v>00</v>
      </c>
      <c r="AW158" s="82">
        <f>VLOOKUP(AV158,'Tableau coefficient '!$A$3:$B$1004,2,FALSE)</f>
        <v>0</v>
      </c>
      <c r="AX158" s="81">
        <v>0</v>
      </c>
      <c r="AY158" s="79">
        <v>0</v>
      </c>
      <c r="AZ158" s="79" t="str">
        <f>(AX158&amp;AY158)</f>
        <v>00</v>
      </c>
      <c r="BA158" s="82">
        <f>VLOOKUP(AZ158,'Tableau coefficient '!$A$3:$B$1004,2,FALSE)</f>
        <v>0</v>
      </c>
      <c r="BB158" s="83">
        <v>0</v>
      </c>
      <c r="BC158" s="84">
        <v>0</v>
      </c>
      <c r="BD158" s="84" t="str">
        <f>(BB158&amp;BC158)</f>
        <v>00</v>
      </c>
      <c r="BE158" s="85">
        <f>(VLOOKUP(BD158,'Tableau coefficient '!$A$3:$B$1004,2,FALSE))*2</f>
        <v>0</v>
      </c>
      <c r="BF158" s="81">
        <v>0</v>
      </c>
      <c r="BG158" s="79">
        <v>0</v>
      </c>
      <c r="BH158" s="79" t="str">
        <f>(BF158&amp;BG158)</f>
        <v>00</v>
      </c>
      <c r="BI158" s="82">
        <f>VLOOKUP(BH158,'Tableau coefficient '!$A$3:$B$1004,2,FALSE)</f>
        <v>0</v>
      </c>
      <c r="BJ158" s="81">
        <v>0</v>
      </c>
      <c r="BK158" s="79">
        <v>0</v>
      </c>
      <c r="BL158" s="79" t="str">
        <f>(BJ158&amp;BK158)</f>
        <v>00</v>
      </c>
      <c r="BM158" s="82">
        <f>VLOOKUP(BL158,'Tableau coefficient '!$A$3:$B$1004,2,FALSE)</f>
        <v>0</v>
      </c>
      <c r="BN158" s="86">
        <f t="shared" si="111"/>
        <v>201.5</v>
      </c>
      <c r="BO158" s="79">
        <f t="shared" si="89"/>
        <v>225</v>
      </c>
    </row>
    <row r="159" spans="1:67" ht="14" customHeight="1">
      <c r="A159" s="87" t="s">
        <v>1530</v>
      </c>
      <c r="B159" s="88" t="s">
        <v>1171</v>
      </c>
      <c r="C159" s="79" t="s">
        <v>5</v>
      </c>
      <c r="D159" s="79" t="s">
        <v>1641</v>
      </c>
      <c r="E159" s="80" t="s">
        <v>1066</v>
      </c>
      <c r="F159" s="81">
        <v>0</v>
      </c>
      <c r="G159" s="79">
        <v>0</v>
      </c>
      <c r="H159" s="79" t="str">
        <f t="shared" ref="H159:H177" si="112">(F159&amp;G159)</f>
        <v>00</v>
      </c>
      <c r="I159" s="82">
        <f>VLOOKUP(H159,'Tableau coefficient '!$A$3:$B$1004,2,FALSE)</f>
        <v>0</v>
      </c>
      <c r="J159" s="81">
        <v>0</v>
      </c>
      <c r="K159" s="79">
        <v>0</v>
      </c>
      <c r="L159" s="79" t="str">
        <f t="shared" ref="L159:L177" si="113">(J159&amp;K159)</f>
        <v>00</v>
      </c>
      <c r="M159" s="82">
        <f>VLOOKUP(L159,'Tableau coefficient '!$A$3:$B$1004,2,FALSE)</f>
        <v>0</v>
      </c>
      <c r="N159" s="81">
        <v>0</v>
      </c>
      <c r="O159" s="79">
        <v>0</v>
      </c>
      <c r="P159" s="79" t="str">
        <f t="shared" ref="P159:P177" si="114">(N159&amp;O159)</f>
        <v>00</v>
      </c>
      <c r="Q159" s="82">
        <f>VLOOKUP(P159,'Tableau coefficient '!$A$3:$B$1004,2,FALSE)</f>
        <v>0</v>
      </c>
      <c r="R159" s="81">
        <v>0</v>
      </c>
      <c r="S159" s="79">
        <v>0</v>
      </c>
      <c r="T159" s="79" t="str">
        <f t="shared" ref="T159:T177" si="115">(R159&amp;S159)</f>
        <v>00</v>
      </c>
      <c r="U159" s="82">
        <f>VLOOKUP(T159,'Tableau coefficient '!$A$3:$B$1004,2,FALSE)</f>
        <v>0</v>
      </c>
      <c r="V159" s="83" t="s">
        <v>1507</v>
      </c>
      <c r="W159" s="84">
        <v>16</v>
      </c>
      <c r="X159" s="84" t="str">
        <f t="shared" ref="X159:X177" si="116">(V159&amp;W159)</f>
        <v>S16</v>
      </c>
      <c r="Y159" s="85">
        <f>(VLOOKUP(X159,'Tableau coefficient '!$A$3:$B$1004,2,FALSE))*2</f>
        <v>190.5</v>
      </c>
      <c r="Z159" s="83">
        <v>0</v>
      </c>
      <c r="AA159" s="75">
        <v>0</v>
      </c>
      <c r="AB159" s="84" t="str">
        <f t="shared" ref="AB159:AB177" si="117">(Z159&amp;AA159)</f>
        <v>00</v>
      </c>
      <c r="AC159" s="85">
        <f>(VLOOKUP(AB159,'Tableau coefficient '!$A$3:$B$1004,2,FALSE))*2</f>
        <v>0</v>
      </c>
      <c r="AD159" s="81">
        <v>0</v>
      </c>
      <c r="AE159" s="79">
        <v>0</v>
      </c>
      <c r="AF159" s="79" t="str">
        <f t="shared" ref="AF159:AF177" si="118">(AD159&amp;AE159)</f>
        <v>00</v>
      </c>
      <c r="AG159" s="82">
        <f>VLOOKUP(AF159,'Tableau coefficient '!$A$3:$B$1004,2,FALSE)</f>
        <v>0</v>
      </c>
      <c r="AH159" s="81">
        <v>0</v>
      </c>
      <c r="AI159" s="79">
        <v>0</v>
      </c>
      <c r="AJ159" s="79" t="str">
        <f t="shared" ref="AJ159:AJ177" si="119">(AH159&amp;AI159)</f>
        <v>00</v>
      </c>
      <c r="AK159" s="82">
        <f>VLOOKUP(AJ159,'Tableau coefficient '!$A$3:$B$1004,2,FALSE)</f>
        <v>0</v>
      </c>
      <c r="AL159" s="81">
        <v>0</v>
      </c>
      <c r="AM159" s="79">
        <v>0</v>
      </c>
      <c r="AN159" s="79" t="str">
        <f t="shared" ref="AN159:AN177" si="120">(AL159&amp;AM159)</f>
        <v>00</v>
      </c>
      <c r="AO159" s="82">
        <f>VLOOKUP(AN159,'Tableau coefficient '!$A$3:$B$1004,2,FALSE)</f>
        <v>0</v>
      </c>
      <c r="AP159" s="81">
        <v>0</v>
      </c>
      <c r="AQ159" s="79">
        <v>0</v>
      </c>
      <c r="AR159" s="79" t="str">
        <f t="shared" ref="AR159:AR177" si="121">(AP159&amp;AQ159)</f>
        <v>00</v>
      </c>
      <c r="AS159" s="82">
        <f>VLOOKUP(AR159,'Tableau coefficient '!$A$3:$B$1004,2,FALSE)</f>
        <v>0</v>
      </c>
      <c r="AT159" s="81">
        <v>0</v>
      </c>
      <c r="AU159" s="79">
        <v>0</v>
      </c>
      <c r="AV159" s="79" t="str">
        <f t="shared" ref="AV159:AV177" si="122">(AT159&amp;AU159)</f>
        <v>00</v>
      </c>
      <c r="AW159" s="82">
        <f>VLOOKUP(AV159,'Tableau coefficient '!$A$3:$B$1004,2,FALSE)</f>
        <v>0</v>
      </c>
      <c r="AX159" s="81">
        <v>0</v>
      </c>
      <c r="AY159" s="79">
        <v>0</v>
      </c>
      <c r="AZ159" s="79" t="str">
        <f t="shared" ref="AZ159:AZ177" si="123">(AX159&amp;AY159)</f>
        <v>00</v>
      </c>
      <c r="BA159" s="82">
        <f>VLOOKUP(AZ159,'Tableau coefficient '!$A$3:$B$1004,2,FALSE)</f>
        <v>0</v>
      </c>
      <c r="BB159" s="83">
        <v>0</v>
      </c>
      <c r="BC159" s="84">
        <v>0</v>
      </c>
      <c r="BD159" s="84" t="str">
        <f t="shared" ref="BD159:BD177" si="124">(BB159&amp;BC159)</f>
        <v>00</v>
      </c>
      <c r="BE159" s="85">
        <f>(VLOOKUP(BD159,'Tableau coefficient '!$A$3:$B$1004,2,FALSE))*2</f>
        <v>0</v>
      </c>
      <c r="BF159" s="81">
        <v>0</v>
      </c>
      <c r="BG159" s="79">
        <v>0</v>
      </c>
      <c r="BH159" s="79" t="str">
        <f t="shared" ref="BH159:BH177" si="125">(BF159&amp;BG159)</f>
        <v>00</v>
      </c>
      <c r="BI159" s="82">
        <f>VLOOKUP(BH159,'Tableau coefficient '!$A$3:$B$1004,2,FALSE)</f>
        <v>0</v>
      </c>
      <c r="BJ159" s="81">
        <v>0</v>
      </c>
      <c r="BK159" s="79">
        <v>0</v>
      </c>
      <c r="BL159" s="79" t="str">
        <f t="shared" ref="BL159:BL177" si="126">(BJ159&amp;BK159)</f>
        <v>00</v>
      </c>
      <c r="BM159" s="82">
        <f>VLOOKUP(BL159,'Tableau coefficient '!$A$3:$B$1004,2,FALSE)</f>
        <v>0</v>
      </c>
      <c r="BN159" s="86">
        <f t="shared" si="111"/>
        <v>190.5</v>
      </c>
      <c r="BO159" s="79">
        <f t="shared" si="89"/>
        <v>230</v>
      </c>
    </row>
    <row r="160" spans="1:67" ht="14" customHeight="1">
      <c r="A160" s="76" t="s">
        <v>1221</v>
      </c>
      <c r="B160" s="77" t="s">
        <v>1222</v>
      </c>
      <c r="C160" s="74" t="s">
        <v>19</v>
      </c>
      <c r="D160" s="74" t="s">
        <v>1642</v>
      </c>
      <c r="E160" s="94" t="s">
        <v>15</v>
      </c>
      <c r="F160" s="95">
        <v>0</v>
      </c>
      <c r="G160" s="93">
        <v>0</v>
      </c>
      <c r="H160" s="93" t="str">
        <f t="shared" si="112"/>
        <v>00</v>
      </c>
      <c r="I160" s="96">
        <f>VLOOKUP(H160,'Tableau coefficient '!$A$3:$B$1004,2,FALSE)</f>
        <v>0</v>
      </c>
      <c r="J160" s="95">
        <v>0</v>
      </c>
      <c r="K160" s="93">
        <v>0</v>
      </c>
      <c r="L160" s="93" t="str">
        <f t="shared" si="113"/>
        <v>00</v>
      </c>
      <c r="M160" s="96">
        <f>VLOOKUP(L160,'Tableau coefficient '!$A$3:$B$1004,2,FALSE)</f>
        <v>0</v>
      </c>
      <c r="N160" s="95">
        <v>0</v>
      </c>
      <c r="O160" s="93">
        <v>0</v>
      </c>
      <c r="P160" s="93" t="str">
        <f t="shared" si="114"/>
        <v>00</v>
      </c>
      <c r="Q160" s="96">
        <f>VLOOKUP(P160,'Tableau coefficient '!$A$3:$B$1004,2,FALSE)</f>
        <v>0</v>
      </c>
      <c r="R160" s="95">
        <v>0</v>
      </c>
      <c r="S160" s="93">
        <v>0</v>
      </c>
      <c r="T160" s="93" t="str">
        <f t="shared" si="115"/>
        <v>00</v>
      </c>
      <c r="U160" s="96">
        <f>VLOOKUP(T160,'Tableau coefficient '!$A$3:$B$1004,2,FALSE)</f>
        <v>0</v>
      </c>
      <c r="V160" s="83">
        <v>0</v>
      </c>
      <c r="W160" s="84">
        <v>0</v>
      </c>
      <c r="X160" s="84" t="str">
        <f t="shared" si="116"/>
        <v>00</v>
      </c>
      <c r="Y160" s="85">
        <f>(VLOOKUP(X160,'Tableau coefficient '!$A$3:$B$1004,2,FALSE))*2</f>
        <v>0</v>
      </c>
      <c r="Z160" s="83" t="s">
        <v>1507</v>
      </c>
      <c r="AA160" s="75">
        <v>18</v>
      </c>
      <c r="AB160" s="84" t="str">
        <f t="shared" si="117"/>
        <v>S18</v>
      </c>
      <c r="AC160" s="85">
        <f>(VLOOKUP(AB160,'Tableau coefficient '!$A$3:$B$1004,2,FALSE))*2</f>
        <v>187.5</v>
      </c>
      <c r="AD160" s="95">
        <v>0</v>
      </c>
      <c r="AE160" s="93">
        <v>0</v>
      </c>
      <c r="AF160" s="93" t="str">
        <f t="shared" si="118"/>
        <v>00</v>
      </c>
      <c r="AG160" s="96">
        <f>VLOOKUP(AF160,'Tableau coefficient '!$A$3:$B$1004,2,FALSE)</f>
        <v>0</v>
      </c>
      <c r="AH160" s="95">
        <v>0</v>
      </c>
      <c r="AI160" s="93">
        <v>0</v>
      </c>
      <c r="AJ160" s="93" t="str">
        <f t="shared" si="119"/>
        <v>00</v>
      </c>
      <c r="AK160" s="96">
        <f>VLOOKUP(AJ160,'Tableau coefficient '!$A$3:$B$1004,2,FALSE)</f>
        <v>0</v>
      </c>
      <c r="AL160" s="95">
        <v>0</v>
      </c>
      <c r="AM160" s="93">
        <v>0</v>
      </c>
      <c r="AN160" s="93" t="str">
        <f t="shared" si="120"/>
        <v>00</v>
      </c>
      <c r="AO160" s="96">
        <f>VLOOKUP(AN160,'Tableau coefficient '!$A$3:$B$1004,2,FALSE)</f>
        <v>0</v>
      </c>
      <c r="AP160" s="95">
        <v>0</v>
      </c>
      <c r="AQ160" s="93">
        <v>0</v>
      </c>
      <c r="AR160" s="93" t="str">
        <f t="shared" si="121"/>
        <v>00</v>
      </c>
      <c r="AS160" s="96">
        <f>VLOOKUP(AR160,'Tableau coefficient '!$A$3:$B$1004,2,FALSE)</f>
        <v>0</v>
      </c>
      <c r="AT160" s="95">
        <v>0</v>
      </c>
      <c r="AU160" s="93">
        <v>0</v>
      </c>
      <c r="AV160" s="93" t="str">
        <f t="shared" si="122"/>
        <v>00</v>
      </c>
      <c r="AW160" s="96">
        <f>VLOOKUP(AV160,'Tableau coefficient '!$A$3:$B$1004,2,FALSE)</f>
        <v>0</v>
      </c>
      <c r="AX160" s="95">
        <v>0</v>
      </c>
      <c r="AY160" s="93">
        <v>0</v>
      </c>
      <c r="AZ160" s="93" t="str">
        <f t="shared" si="123"/>
        <v>00</v>
      </c>
      <c r="BA160" s="96">
        <f>VLOOKUP(AZ160,'Tableau coefficient '!$A$3:$B$1004,2,FALSE)</f>
        <v>0</v>
      </c>
      <c r="BB160" s="83">
        <v>0</v>
      </c>
      <c r="BC160" s="84">
        <v>0</v>
      </c>
      <c r="BD160" s="84" t="str">
        <f t="shared" si="124"/>
        <v>00</v>
      </c>
      <c r="BE160" s="85">
        <f>(VLOOKUP(BD160,'Tableau coefficient '!$A$3:$B$1004,2,FALSE))*2</f>
        <v>0</v>
      </c>
      <c r="BF160" s="95">
        <v>0</v>
      </c>
      <c r="BG160" s="93">
        <v>0</v>
      </c>
      <c r="BH160" s="93" t="str">
        <f t="shared" si="125"/>
        <v>00</v>
      </c>
      <c r="BI160" s="96">
        <f>VLOOKUP(BH160,'Tableau coefficient '!$A$3:$B$1004,2,FALSE)</f>
        <v>0</v>
      </c>
      <c r="BJ160" s="95">
        <v>0</v>
      </c>
      <c r="BK160" s="93">
        <v>0</v>
      </c>
      <c r="BL160" s="93" t="str">
        <f t="shared" si="126"/>
        <v>00</v>
      </c>
      <c r="BM160" s="96">
        <f>VLOOKUP(BL160,'Tableau coefficient '!$A$3:$B$1004,2,FALSE)</f>
        <v>0</v>
      </c>
      <c r="BN160" s="97">
        <f t="shared" ref="BN160:BN207" si="127">SUM(M160,I160,Q160,U160,Y160,AC160,AG160,AO160,AS160,BA160,BE160,BI160,BM160)</f>
        <v>187.5</v>
      </c>
      <c r="BO160" s="93">
        <f t="shared" si="89"/>
        <v>233</v>
      </c>
    </row>
    <row r="161" spans="1:67" ht="14" customHeight="1">
      <c r="A161" s="87" t="s">
        <v>1223</v>
      </c>
      <c r="B161" s="88" t="s">
        <v>1224</v>
      </c>
      <c r="C161" s="74" t="s">
        <v>19</v>
      </c>
      <c r="D161" s="74" t="s">
        <v>1642</v>
      </c>
      <c r="E161" s="94" t="s">
        <v>15</v>
      </c>
      <c r="F161" s="95">
        <v>0</v>
      </c>
      <c r="G161" s="93">
        <v>0</v>
      </c>
      <c r="H161" s="93" t="str">
        <f t="shared" si="112"/>
        <v>00</v>
      </c>
      <c r="I161" s="96">
        <f>VLOOKUP(H161,'Tableau coefficient '!$A$3:$B$1004,2,FALSE)</f>
        <v>0</v>
      </c>
      <c r="J161" s="95">
        <v>0</v>
      </c>
      <c r="K161" s="93">
        <v>0</v>
      </c>
      <c r="L161" s="93" t="str">
        <f t="shared" si="113"/>
        <v>00</v>
      </c>
      <c r="M161" s="96">
        <f>VLOOKUP(L161,'Tableau coefficient '!$A$3:$B$1004,2,FALSE)</f>
        <v>0</v>
      </c>
      <c r="N161" s="95" t="s">
        <v>1507</v>
      </c>
      <c r="O161" s="93">
        <v>14</v>
      </c>
      <c r="P161" s="93" t="str">
        <f t="shared" si="114"/>
        <v>S14</v>
      </c>
      <c r="Q161" s="96">
        <f>VLOOKUP(P161,'Tableau coefficient '!$A$3:$B$1004,2,FALSE)</f>
        <v>96.75</v>
      </c>
      <c r="R161" s="95" t="s">
        <v>1507</v>
      </c>
      <c r="S161" s="93">
        <v>31</v>
      </c>
      <c r="T161" s="93" t="str">
        <f t="shared" si="115"/>
        <v>S31</v>
      </c>
      <c r="U161" s="96">
        <f>VLOOKUP(T161,'Tableau coefficient '!$A$3:$B$1004,2,FALSE)</f>
        <v>84</v>
      </c>
      <c r="V161" s="83">
        <v>0</v>
      </c>
      <c r="W161" s="84">
        <v>0</v>
      </c>
      <c r="X161" s="84" t="str">
        <f t="shared" si="116"/>
        <v>00</v>
      </c>
      <c r="Y161" s="85">
        <f>(VLOOKUP(X161,'Tableau coefficient '!$A$3:$B$1004,2,FALSE))*2</f>
        <v>0</v>
      </c>
      <c r="Z161" s="83">
        <v>0</v>
      </c>
      <c r="AA161" s="75">
        <v>0</v>
      </c>
      <c r="AB161" s="84" t="str">
        <f t="shared" si="117"/>
        <v>00</v>
      </c>
      <c r="AC161" s="85">
        <f>(VLOOKUP(AB161,'Tableau coefficient '!$A$3:$B$1004,2,FALSE))*2</f>
        <v>0</v>
      </c>
      <c r="AD161" s="95">
        <v>0</v>
      </c>
      <c r="AE161" s="93">
        <v>0</v>
      </c>
      <c r="AF161" s="93" t="str">
        <f t="shared" si="118"/>
        <v>00</v>
      </c>
      <c r="AG161" s="96">
        <f>VLOOKUP(AF161,'Tableau coefficient '!$A$3:$B$1004,2,FALSE)</f>
        <v>0</v>
      </c>
      <c r="AH161" s="95">
        <v>0</v>
      </c>
      <c r="AI161" s="93">
        <v>0</v>
      </c>
      <c r="AJ161" s="93" t="str">
        <f t="shared" si="119"/>
        <v>00</v>
      </c>
      <c r="AK161" s="96">
        <f>VLOOKUP(AJ161,'Tableau coefficient '!$A$3:$B$1004,2,FALSE)</f>
        <v>0</v>
      </c>
      <c r="AL161" s="95">
        <v>0</v>
      </c>
      <c r="AM161" s="93">
        <v>0</v>
      </c>
      <c r="AN161" s="93" t="str">
        <f t="shared" si="120"/>
        <v>00</v>
      </c>
      <c r="AO161" s="96">
        <f>VLOOKUP(AN161,'Tableau coefficient '!$A$3:$B$1004,2,FALSE)</f>
        <v>0</v>
      </c>
      <c r="AP161" s="95">
        <v>0</v>
      </c>
      <c r="AQ161" s="93">
        <v>0</v>
      </c>
      <c r="AR161" s="93" t="str">
        <f t="shared" si="121"/>
        <v>00</v>
      </c>
      <c r="AS161" s="96">
        <f>VLOOKUP(AR161,'Tableau coefficient '!$A$3:$B$1004,2,FALSE)</f>
        <v>0</v>
      </c>
      <c r="AT161" s="95">
        <v>0</v>
      </c>
      <c r="AU161" s="93">
        <v>0</v>
      </c>
      <c r="AV161" s="93" t="str">
        <f t="shared" si="122"/>
        <v>00</v>
      </c>
      <c r="AW161" s="96">
        <f>VLOOKUP(AV161,'Tableau coefficient '!$A$3:$B$1004,2,FALSE)</f>
        <v>0</v>
      </c>
      <c r="AX161" s="95">
        <v>0</v>
      </c>
      <c r="AY161" s="93">
        <v>0</v>
      </c>
      <c r="AZ161" s="93" t="str">
        <f t="shared" si="123"/>
        <v>00</v>
      </c>
      <c r="BA161" s="96">
        <f>VLOOKUP(AZ161,'Tableau coefficient '!$A$3:$B$1004,2,FALSE)</f>
        <v>0</v>
      </c>
      <c r="BB161" s="83">
        <v>0</v>
      </c>
      <c r="BC161" s="84">
        <v>0</v>
      </c>
      <c r="BD161" s="84" t="str">
        <f t="shared" si="124"/>
        <v>00</v>
      </c>
      <c r="BE161" s="85">
        <f>(VLOOKUP(BD161,'Tableau coefficient '!$A$3:$B$1004,2,FALSE))*2</f>
        <v>0</v>
      </c>
      <c r="BF161" s="95">
        <v>0</v>
      </c>
      <c r="BG161" s="93">
        <v>0</v>
      </c>
      <c r="BH161" s="93" t="str">
        <f t="shared" si="125"/>
        <v>00</v>
      </c>
      <c r="BI161" s="96">
        <f>VLOOKUP(BH161,'Tableau coefficient '!$A$3:$B$1004,2,FALSE)</f>
        <v>0</v>
      </c>
      <c r="BJ161" s="95">
        <v>0</v>
      </c>
      <c r="BK161" s="93">
        <v>0</v>
      </c>
      <c r="BL161" s="93" t="str">
        <f t="shared" si="126"/>
        <v>00</v>
      </c>
      <c r="BM161" s="96">
        <f>VLOOKUP(BL161,'Tableau coefficient '!$A$3:$B$1004,2,FALSE)</f>
        <v>0</v>
      </c>
      <c r="BN161" s="97">
        <f t="shared" si="127"/>
        <v>180.75</v>
      </c>
      <c r="BO161" s="93">
        <f t="shared" si="89"/>
        <v>241</v>
      </c>
    </row>
    <row r="162" spans="1:67" ht="14" customHeight="1">
      <c r="A162" s="102" t="s">
        <v>1381</v>
      </c>
      <c r="B162" s="92" t="s">
        <v>1535</v>
      </c>
      <c r="C162" s="93" t="s">
        <v>19</v>
      </c>
      <c r="D162" s="93" t="s">
        <v>1641</v>
      </c>
      <c r="E162" s="94" t="s">
        <v>11</v>
      </c>
      <c r="F162" s="95">
        <v>0</v>
      </c>
      <c r="G162" s="93">
        <v>0</v>
      </c>
      <c r="H162" s="93" t="str">
        <f t="shared" si="112"/>
        <v>00</v>
      </c>
      <c r="I162" s="96">
        <f>VLOOKUP(H162,'Tableau coefficient '!$A$3:$B$1004,2,FALSE)</f>
        <v>0</v>
      </c>
      <c r="J162" s="95">
        <v>0</v>
      </c>
      <c r="K162" s="93">
        <v>0</v>
      </c>
      <c r="L162" s="93" t="str">
        <f t="shared" si="113"/>
        <v>00</v>
      </c>
      <c r="M162" s="96">
        <f>VLOOKUP(L162,'Tableau coefficient '!$A$3:$B$1004,2,FALSE)</f>
        <v>0</v>
      </c>
      <c r="N162" s="95">
        <v>0</v>
      </c>
      <c r="O162" s="93">
        <v>0</v>
      </c>
      <c r="P162" s="93" t="str">
        <f t="shared" si="114"/>
        <v>00</v>
      </c>
      <c r="Q162" s="96">
        <f>VLOOKUP(P162,'Tableau coefficient '!$A$3:$B$1004,2,FALSE)</f>
        <v>0</v>
      </c>
      <c r="R162" s="95">
        <v>0</v>
      </c>
      <c r="S162" s="93">
        <v>0</v>
      </c>
      <c r="T162" s="93" t="str">
        <f t="shared" si="115"/>
        <v>00</v>
      </c>
      <c r="U162" s="96">
        <f>VLOOKUP(T162,'Tableau coefficient '!$A$3:$B$1004,2,FALSE)</f>
        <v>0</v>
      </c>
      <c r="V162" s="83">
        <v>0</v>
      </c>
      <c r="W162" s="84">
        <v>0</v>
      </c>
      <c r="X162" s="84" t="str">
        <f t="shared" si="116"/>
        <v>00</v>
      </c>
      <c r="Y162" s="85">
        <f>(VLOOKUP(X162,'Tableau coefficient '!$A$3:$B$1004,2,FALSE))*2</f>
        <v>0</v>
      </c>
      <c r="Z162" s="83">
        <v>0</v>
      </c>
      <c r="AA162" s="75">
        <v>0</v>
      </c>
      <c r="AB162" s="84" t="str">
        <f t="shared" si="117"/>
        <v>00</v>
      </c>
      <c r="AC162" s="85">
        <f>(VLOOKUP(AB162,'Tableau coefficient '!$A$3:$B$1004,2,FALSE))*2</f>
        <v>0</v>
      </c>
      <c r="AD162" s="95">
        <v>0</v>
      </c>
      <c r="AE162" s="93">
        <v>0</v>
      </c>
      <c r="AF162" s="93" t="str">
        <f t="shared" si="118"/>
        <v>00</v>
      </c>
      <c r="AG162" s="96">
        <f>VLOOKUP(AF162,'Tableau coefficient '!$A$3:$B$1004,2,FALSE)</f>
        <v>0</v>
      </c>
      <c r="AH162" s="95">
        <v>0</v>
      </c>
      <c r="AI162" s="93">
        <v>0</v>
      </c>
      <c r="AJ162" s="93" t="str">
        <f t="shared" si="119"/>
        <v>00</v>
      </c>
      <c r="AK162" s="96">
        <f>VLOOKUP(AJ162,'Tableau coefficient '!$A$3:$B$1004,2,FALSE)</f>
        <v>0</v>
      </c>
      <c r="AL162" s="95">
        <v>0</v>
      </c>
      <c r="AM162" s="93">
        <v>0</v>
      </c>
      <c r="AN162" s="93" t="str">
        <f t="shared" si="120"/>
        <v>00</v>
      </c>
      <c r="AO162" s="96">
        <f>VLOOKUP(AN162,'Tableau coefficient '!$A$3:$B$1004,2,FALSE)</f>
        <v>0</v>
      </c>
      <c r="AP162" s="95">
        <v>0</v>
      </c>
      <c r="AQ162" s="93">
        <v>0</v>
      </c>
      <c r="AR162" s="93" t="str">
        <f t="shared" si="121"/>
        <v>00</v>
      </c>
      <c r="AS162" s="96">
        <f>VLOOKUP(AR162,'Tableau coefficient '!$A$3:$B$1004,2,FALSE)</f>
        <v>0</v>
      </c>
      <c r="AT162" s="95">
        <v>0</v>
      </c>
      <c r="AU162" s="93">
        <v>0</v>
      </c>
      <c r="AV162" s="93" t="str">
        <f t="shared" si="122"/>
        <v>00</v>
      </c>
      <c r="AW162" s="96">
        <f>VLOOKUP(AV162,'Tableau coefficient '!$A$3:$B$1004,2,FALSE)</f>
        <v>0</v>
      </c>
      <c r="AX162" s="95">
        <v>0</v>
      </c>
      <c r="AY162" s="93">
        <v>0</v>
      </c>
      <c r="AZ162" s="93" t="str">
        <f t="shared" si="123"/>
        <v>00</v>
      </c>
      <c r="BA162" s="96">
        <f>VLOOKUP(AZ162,'Tableau coefficient '!$A$3:$B$1004,2,FALSE)</f>
        <v>0</v>
      </c>
      <c r="BB162" s="83">
        <v>0</v>
      </c>
      <c r="BC162" s="84">
        <v>0</v>
      </c>
      <c r="BD162" s="84" t="str">
        <f t="shared" si="124"/>
        <v>00</v>
      </c>
      <c r="BE162" s="85">
        <f>(VLOOKUP(BD162,'Tableau coefficient '!$A$3:$B$1004,2,FALSE))*2</f>
        <v>0</v>
      </c>
      <c r="BF162" s="95">
        <v>0</v>
      </c>
      <c r="BG162" s="93">
        <v>0</v>
      </c>
      <c r="BH162" s="93" t="str">
        <f t="shared" si="125"/>
        <v>00</v>
      </c>
      <c r="BI162" s="96">
        <f>VLOOKUP(BH162,'Tableau coefficient '!$A$3:$B$1004,2,FALSE)</f>
        <v>0</v>
      </c>
      <c r="BJ162" s="95">
        <v>0</v>
      </c>
      <c r="BK162" s="93">
        <v>0</v>
      </c>
      <c r="BL162" s="93" t="str">
        <f t="shared" si="126"/>
        <v>00</v>
      </c>
      <c r="BM162" s="96">
        <f>VLOOKUP(BL162,'Tableau coefficient '!$A$3:$B$1004,2,FALSE)</f>
        <v>0</v>
      </c>
      <c r="BN162" s="97">
        <f t="shared" si="127"/>
        <v>0</v>
      </c>
      <c r="BO162" s="93">
        <f t="shared" si="89"/>
        <v>303</v>
      </c>
    </row>
    <row r="163" spans="1:67" ht="14" customHeight="1">
      <c r="A163" s="89" t="s">
        <v>1226</v>
      </c>
      <c r="B163" s="80" t="s">
        <v>1227</v>
      </c>
      <c r="C163" s="99" t="s">
        <v>5</v>
      </c>
      <c r="D163" s="99" t="s">
        <v>1643</v>
      </c>
      <c r="E163" s="80" t="s">
        <v>15</v>
      </c>
      <c r="F163" s="81" t="s">
        <v>1507</v>
      </c>
      <c r="G163" s="79">
        <v>23</v>
      </c>
      <c r="H163" s="79" t="str">
        <f t="shared" si="112"/>
        <v>S23</v>
      </c>
      <c r="I163" s="82">
        <f>VLOOKUP(H163,'Tableau coefficient '!$A$3:$B$1004,2,FALSE)</f>
        <v>90</v>
      </c>
      <c r="J163" s="81">
        <v>0</v>
      </c>
      <c r="K163" s="79">
        <v>0</v>
      </c>
      <c r="L163" s="79" t="str">
        <f t="shared" si="113"/>
        <v>00</v>
      </c>
      <c r="M163" s="82">
        <f>VLOOKUP(L163,'Tableau coefficient '!$A$3:$B$1004,2,FALSE)</f>
        <v>0</v>
      </c>
      <c r="N163" s="81" t="s">
        <v>5</v>
      </c>
      <c r="O163" s="79">
        <v>7</v>
      </c>
      <c r="P163" s="79" t="str">
        <f t="shared" si="114"/>
        <v>M7</v>
      </c>
      <c r="Q163" s="82">
        <f>VLOOKUP(P163,'Tableau coefficient '!$A$3:$B$1004,2,FALSE)</f>
        <v>170</v>
      </c>
      <c r="R163" s="81">
        <v>0</v>
      </c>
      <c r="S163" s="79">
        <v>0</v>
      </c>
      <c r="T163" s="79" t="str">
        <f t="shared" si="115"/>
        <v>00</v>
      </c>
      <c r="U163" s="82">
        <f>VLOOKUP(T163,'Tableau coefficient '!$A$3:$B$1004,2,FALSE)</f>
        <v>0</v>
      </c>
      <c r="V163" s="83">
        <v>0</v>
      </c>
      <c r="W163" s="84">
        <v>0</v>
      </c>
      <c r="X163" s="84" t="str">
        <f t="shared" si="116"/>
        <v>00</v>
      </c>
      <c r="Y163" s="85">
        <f>(VLOOKUP(X163,'Tableau coefficient '!$A$3:$B$1004,2,FALSE))*2</f>
        <v>0</v>
      </c>
      <c r="Z163" s="83" t="s">
        <v>1507</v>
      </c>
      <c r="AA163" s="75">
        <v>4</v>
      </c>
      <c r="AB163" s="84" t="str">
        <f t="shared" si="117"/>
        <v>S4</v>
      </c>
      <c r="AC163" s="85">
        <f>(VLOOKUP(AB163,'Tableau coefficient '!$A$3:$B$1004,2,FALSE))*2</f>
        <v>300</v>
      </c>
      <c r="AD163" s="81">
        <v>0</v>
      </c>
      <c r="AE163" s="79">
        <v>0</v>
      </c>
      <c r="AF163" s="79" t="str">
        <f t="shared" si="118"/>
        <v>00</v>
      </c>
      <c r="AG163" s="82">
        <f>VLOOKUP(AF163,'Tableau coefficient '!$A$3:$B$1004,2,FALSE)</f>
        <v>0</v>
      </c>
      <c r="AH163" s="81">
        <v>0</v>
      </c>
      <c r="AI163" s="79">
        <v>0</v>
      </c>
      <c r="AJ163" s="79" t="str">
        <f t="shared" si="119"/>
        <v>00</v>
      </c>
      <c r="AK163" s="82">
        <f>VLOOKUP(AJ163,'Tableau coefficient '!$A$3:$B$1004,2,FALSE)</f>
        <v>0</v>
      </c>
      <c r="AL163" s="81">
        <v>0</v>
      </c>
      <c r="AM163" s="79">
        <v>0</v>
      </c>
      <c r="AN163" s="79" t="str">
        <f t="shared" si="120"/>
        <v>00</v>
      </c>
      <c r="AO163" s="82">
        <f>VLOOKUP(AN163,'Tableau coefficient '!$A$3:$B$1004,2,FALSE)</f>
        <v>0</v>
      </c>
      <c r="AP163" s="81">
        <v>0</v>
      </c>
      <c r="AQ163" s="79">
        <v>0</v>
      </c>
      <c r="AR163" s="79" t="str">
        <f t="shared" si="121"/>
        <v>00</v>
      </c>
      <c r="AS163" s="82">
        <f>VLOOKUP(AR163,'Tableau coefficient '!$A$3:$B$1004,2,FALSE)</f>
        <v>0</v>
      </c>
      <c r="AT163" s="81">
        <v>0</v>
      </c>
      <c r="AU163" s="79">
        <v>0</v>
      </c>
      <c r="AV163" s="79" t="str">
        <f t="shared" si="122"/>
        <v>00</v>
      </c>
      <c r="AW163" s="82">
        <f>VLOOKUP(AV163,'Tableau coefficient '!$A$3:$B$1004,2,FALSE)</f>
        <v>0</v>
      </c>
      <c r="AX163" s="81">
        <v>0</v>
      </c>
      <c r="AY163" s="79">
        <v>0</v>
      </c>
      <c r="AZ163" s="79" t="str">
        <f t="shared" si="123"/>
        <v>00</v>
      </c>
      <c r="BA163" s="82">
        <f>VLOOKUP(AZ163,'Tableau coefficient '!$A$3:$B$1004,2,FALSE)</f>
        <v>0</v>
      </c>
      <c r="BB163" s="83">
        <v>0</v>
      </c>
      <c r="BC163" s="84">
        <v>0</v>
      </c>
      <c r="BD163" s="84" t="str">
        <f t="shared" si="124"/>
        <v>00</v>
      </c>
      <c r="BE163" s="85">
        <f>(VLOOKUP(BD163,'Tableau coefficient '!$A$3:$B$1004,2,FALSE))*2</f>
        <v>0</v>
      </c>
      <c r="BF163" s="81">
        <v>0</v>
      </c>
      <c r="BG163" s="79">
        <v>0</v>
      </c>
      <c r="BH163" s="79" t="str">
        <f t="shared" si="125"/>
        <v>00</v>
      </c>
      <c r="BI163" s="82">
        <f>VLOOKUP(BH163,'Tableau coefficient '!$A$3:$B$1004,2,FALSE)</f>
        <v>0</v>
      </c>
      <c r="BJ163" s="81">
        <v>0</v>
      </c>
      <c r="BK163" s="79">
        <v>0</v>
      </c>
      <c r="BL163" s="79" t="str">
        <f t="shared" si="126"/>
        <v>00</v>
      </c>
      <c r="BM163" s="82">
        <f>VLOOKUP(BL163,'Tableau coefficient '!$A$3:$B$1004,2,FALSE)</f>
        <v>0</v>
      </c>
      <c r="BN163" s="86">
        <f t="shared" si="127"/>
        <v>560</v>
      </c>
      <c r="BO163" s="79">
        <f t="shared" si="89"/>
        <v>108</v>
      </c>
    </row>
    <row r="164" spans="1:67" ht="14" customHeight="1">
      <c r="A164" s="90" t="s">
        <v>1117</v>
      </c>
      <c r="B164" s="91" t="s">
        <v>1228</v>
      </c>
      <c r="C164" s="99" t="s">
        <v>5</v>
      </c>
      <c r="D164" s="99" t="s">
        <v>1643</v>
      </c>
      <c r="E164" s="80" t="s">
        <v>13</v>
      </c>
      <c r="F164" s="81" t="s">
        <v>1507</v>
      </c>
      <c r="G164" s="79">
        <v>14</v>
      </c>
      <c r="H164" s="79" t="str">
        <f t="shared" si="112"/>
        <v>S14</v>
      </c>
      <c r="I164" s="82">
        <f>VLOOKUP(H164,'Tableau coefficient '!$A$3:$B$1004,2,FALSE)</f>
        <v>96.75</v>
      </c>
      <c r="J164" s="81" t="s">
        <v>1507</v>
      </c>
      <c r="K164" s="79">
        <v>7</v>
      </c>
      <c r="L164" s="79" t="str">
        <f t="shared" si="113"/>
        <v>S7</v>
      </c>
      <c r="M164" s="82">
        <f>VLOOKUP(L164,'Tableau coefficient '!$A$3:$B$1004,2,FALSE)</f>
        <v>127.5</v>
      </c>
      <c r="N164" s="81" t="s">
        <v>5</v>
      </c>
      <c r="O164" s="79">
        <v>6</v>
      </c>
      <c r="P164" s="79" t="str">
        <f t="shared" si="114"/>
        <v>M6</v>
      </c>
      <c r="Q164" s="82">
        <f>VLOOKUP(P164,'Tableau coefficient '!$A$3:$B$1004,2,FALSE)</f>
        <v>180</v>
      </c>
      <c r="R164" s="81" t="s">
        <v>1507</v>
      </c>
      <c r="S164" s="79">
        <v>12</v>
      </c>
      <c r="T164" s="79" t="str">
        <f t="shared" si="115"/>
        <v>S12</v>
      </c>
      <c r="U164" s="82">
        <f>VLOOKUP(T164,'Tableau coefficient '!$A$3:$B$1004,2,FALSE)</f>
        <v>101.25</v>
      </c>
      <c r="V164" s="83" t="s">
        <v>1507</v>
      </c>
      <c r="W164" s="84">
        <v>14</v>
      </c>
      <c r="X164" s="84" t="str">
        <f t="shared" si="116"/>
        <v>S14</v>
      </c>
      <c r="Y164" s="85">
        <f>(VLOOKUP(X164,'Tableau coefficient '!$A$3:$B$1004,2,FALSE))*2</f>
        <v>193.5</v>
      </c>
      <c r="Z164" s="83" t="s">
        <v>1507</v>
      </c>
      <c r="AA164" s="75">
        <v>1</v>
      </c>
      <c r="AB164" s="84" t="str">
        <f t="shared" si="117"/>
        <v>S1</v>
      </c>
      <c r="AC164" s="85">
        <f>(VLOOKUP(AB164,'Tableau coefficient '!$A$3:$B$1004,2,FALSE))*2</f>
        <v>450</v>
      </c>
      <c r="AD164" s="81" t="s">
        <v>1507</v>
      </c>
      <c r="AE164" s="79">
        <v>4</v>
      </c>
      <c r="AF164" s="79" t="str">
        <f t="shared" si="118"/>
        <v>S4</v>
      </c>
      <c r="AG164" s="82">
        <f>VLOOKUP(AF164,'Tableau coefficient '!$A$3:$B$1004,2,FALSE)</f>
        <v>150</v>
      </c>
      <c r="AH164" s="81">
        <v>0</v>
      </c>
      <c r="AI164" s="79">
        <v>0</v>
      </c>
      <c r="AJ164" s="79" t="str">
        <f t="shared" si="119"/>
        <v>00</v>
      </c>
      <c r="AK164" s="82">
        <f>VLOOKUP(AJ164,'Tableau coefficient '!$A$3:$B$1004,2,FALSE)</f>
        <v>0</v>
      </c>
      <c r="AL164" s="81" t="s">
        <v>5</v>
      </c>
      <c r="AM164" s="79">
        <v>10</v>
      </c>
      <c r="AN164" s="79" t="str">
        <f t="shared" si="120"/>
        <v>M10</v>
      </c>
      <c r="AO164" s="82">
        <f>VLOOKUP(AN164,'Tableau coefficient '!$A$3:$B$1004,2,FALSE)</f>
        <v>145</v>
      </c>
      <c r="AP164" s="81">
        <v>0</v>
      </c>
      <c r="AQ164" s="79">
        <v>0</v>
      </c>
      <c r="AR164" s="79" t="str">
        <f t="shared" si="121"/>
        <v>00</v>
      </c>
      <c r="AS164" s="82">
        <f>VLOOKUP(AR164,'Tableau coefficient '!$A$3:$B$1004,2,FALSE)</f>
        <v>0</v>
      </c>
      <c r="AT164" s="81">
        <v>0</v>
      </c>
      <c r="AU164" s="79">
        <v>0</v>
      </c>
      <c r="AV164" s="79" t="str">
        <f t="shared" si="122"/>
        <v>00</v>
      </c>
      <c r="AW164" s="82">
        <f>VLOOKUP(AV164,'Tableau coefficient '!$A$3:$B$1004,2,FALSE)</f>
        <v>0</v>
      </c>
      <c r="AX164" s="81" t="s">
        <v>1507</v>
      </c>
      <c r="AY164" s="79">
        <v>9</v>
      </c>
      <c r="AZ164" s="79" t="str">
        <f t="shared" si="123"/>
        <v>S9</v>
      </c>
      <c r="BA164" s="82">
        <f>VLOOKUP(AZ164,'Tableau coefficient '!$A$3:$B$1004,2,FALSE)</f>
        <v>112.5</v>
      </c>
      <c r="BB164" s="83" t="s">
        <v>1507</v>
      </c>
      <c r="BC164" s="84">
        <v>9</v>
      </c>
      <c r="BD164" s="84" t="str">
        <f t="shared" si="124"/>
        <v>S9</v>
      </c>
      <c r="BE164" s="85">
        <f>(VLOOKUP(BD164,'Tableau coefficient '!$A$3:$B$1004,2,FALSE))*2</f>
        <v>225</v>
      </c>
      <c r="BF164" s="81">
        <v>0</v>
      </c>
      <c r="BG164" s="79">
        <v>0</v>
      </c>
      <c r="BH164" s="79" t="str">
        <f t="shared" si="125"/>
        <v>00</v>
      </c>
      <c r="BI164" s="82">
        <f>VLOOKUP(BH164,'Tableau coefficient '!$A$3:$B$1004,2,FALSE)</f>
        <v>0</v>
      </c>
      <c r="BJ164" s="81">
        <v>0</v>
      </c>
      <c r="BK164" s="79">
        <v>0</v>
      </c>
      <c r="BL164" s="79" t="str">
        <f t="shared" si="126"/>
        <v>00</v>
      </c>
      <c r="BM164" s="82">
        <f>VLOOKUP(BL164,'Tableau coefficient '!$A$3:$B$1004,2,FALSE)</f>
        <v>0</v>
      </c>
      <c r="BN164" s="86">
        <f t="shared" si="127"/>
        <v>1781.5</v>
      </c>
      <c r="BO164" s="79">
        <f t="shared" si="89"/>
        <v>4</v>
      </c>
    </row>
    <row r="165" spans="1:67" ht="14" customHeight="1">
      <c r="A165" s="87" t="s">
        <v>1133</v>
      </c>
      <c r="B165" s="88" t="s">
        <v>1229</v>
      </c>
      <c r="C165" s="99" t="s">
        <v>5</v>
      </c>
      <c r="D165" s="99" t="s">
        <v>1643</v>
      </c>
      <c r="E165" s="80" t="s">
        <v>15</v>
      </c>
      <c r="F165" s="81" t="s">
        <v>1507</v>
      </c>
      <c r="G165" s="79">
        <v>17</v>
      </c>
      <c r="H165" s="79" t="str">
        <f t="shared" si="112"/>
        <v>S17</v>
      </c>
      <c r="I165" s="82">
        <f>VLOOKUP(H165,'Tableau coefficient '!$A$3:$B$1004,2,FALSE)</f>
        <v>94.5</v>
      </c>
      <c r="J165" s="81" t="s">
        <v>1507</v>
      </c>
      <c r="K165" s="79">
        <v>3</v>
      </c>
      <c r="L165" s="79" t="str">
        <f t="shared" si="113"/>
        <v>S3</v>
      </c>
      <c r="M165" s="82">
        <f>VLOOKUP(L165,'Tableau coefficient '!$A$3:$B$1004,2,FALSE)</f>
        <v>165</v>
      </c>
      <c r="N165" s="81">
        <v>0</v>
      </c>
      <c r="O165" s="79">
        <v>0</v>
      </c>
      <c r="P165" s="79" t="str">
        <f t="shared" si="114"/>
        <v>00</v>
      </c>
      <c r="Q165" s="82">
        <f>VLOOKUP(P165,'Tableau coefficient '!$A$3:$B$1004,2,FALSE)</f>
        <v>0</v>
      </c>
      <c r="R165" s="81" t="s">
        <v>1507</v>
      </c>
      <c r="S165" s="79">
        <v>15</v>
      </c>
      <c r="T165" s="79" t="str">
        <f t="shared" si="115"/>
        <v>S15</v>
      </c>
      <c r="U165" s="82">
        <f>VLOOKUP(T165,'Tableau coefficient '!$A$3:$B$1004,2,FALSE)</f>
        <v>96</v>
      </c>
      <c r="V165" s="83" t="s">
        <v>1507</v>
      </c>
      <c r="W165" s="84">
        <v>10</v>
      </c>
      <c r="X165" s="84" t="str">
        <f t="shared" si="116"/>
        <v>S10</v>
      </c>
      <c r="Y165" s="85">
        <f>(VLOOKUP(X165,'Tableau coefficient '!$A$3:$B$1004,2,FALSE))*2</f>
        <v>217.5</v>
      </c>
      <c r="Z165" s="83" t="s">
        <v>1507</v>
      </c>
      <c r="AA165" s="75">
        <v>4</v>
      </c>
      <c r="AB165" s="84" t="str">
        <f t="shared" si="117"/>
        <v>S4</v>
      </c>
      <c r="AC165" s="85">
        <f>(VLOOKUP(AB165,'Tableau coefficient '!$A$3:$B$1004,2,FALSE))*2</f>
        <v>300</v>
      </c>
      <c r="AD165" s="81" t="s">
        <v>1568</v>
      </c>
      <c r="AE165" s="79">
        <v>4</v>
      </c>
      <c r="AF165" s="79" t="str">
        <f t="shared" si="118"/>
        <v>L4</v>
      </c>
      <c r="AG165" s="82">
        <f>VLOOKUP(AF165,'Tableau coefficient '!$A$3:$B$1004,2,FALSE)</f>
        <v>300</v>
      </c>
      <c r="AH165" s="81">
        <v>0</v>
      </c>
      <c r="AI165" s="79">
        <v>0</v>
      </c>
      <c r="AJ165" s="79" t="str">
        <f t="shared" si="119"/>
        <v>00</v>
      </c>
      <c r="AK165" s="82">
        <f>VLOOKUP(AJ165,'Tableau coefficient '!$A$3:$B$1004,2,FALSE)</f>
        <v>0</v>
      </c>
      <c r="AL165" s="81" t="s">
        <v>5</v>
      </c>
      <c r="AM165" s="79">
        <v>9</v>
      </c>
      <c r="AN165" s="79" t="str">
        <f t="shared" si="120"/>
        <v>M9</v>
      </c>
      <c r="AO165" s="82">
        <f>VLOOKUP(AN165,'Tableau coefficient '!$A$3:$B$1004,2,FALSE)</f>
        <v>150</v>
      </c>
      <c r="AP165" s="81" t="s">
        <v>1506</v>
      </c>
      <c r="AQ165" s="79">
        <v>6</v>
      </c>
      <c r="AR165" s="79" t="str">
        <f t="shared" si="121"/>
        <v>XS6</v>
      </c>
      <c r="AS165" s="82">
        <f>VLOOKUP(AR165,'Tableau coefficient '!$A$3:$B$1004,2,FALSE)</f>
        <v>90</v>
      </c>
      <c r="AT165" s="81">
        <v>0</v>
      </c>
      <c r="AU165" s="79">
        <v>0</v>
      </c>
      <c r="AV165" s="79" t="str">
        <f t="shared" si="122"/>
        <v>00</v>
      </c>
      <c r="AW165" s="82">
        <f>VLOOKUP(AV165,'Tableau coefficient '!$A$3:$B$1004,2,FALSE)</f>
        <v>0</v>
      </c>
      <c r="AX165" s="81" t="s">
        <v>1507</v>
      </c>
      <c r="AY165" s="79">
        <v>3</v>
      </c>
      <c r="AZ165" s="79" t="str">
        <f t="shared" si="123"/>
        <v>S3</v>
      </c>
      <c r="BA165" s="82">
        <f>VLOOKUP(AZ165,'Tableau coefficient '!$A$3:$B$1004,2,FALSE)</f>
        <v>165</v>
      </c>
      <c r="BB165" s="83" t="s">
        <v>1507</v>
      </c>
      <c r="BC165" s="84">
        <v>7</v>
      </c>
      <c r="BD165" s="84" t="str">
        <f t="shared" si="124"/>
        <v>S7</v>
      </c>
      <c r="BE165" s="85">
        <f>(VLOOKUP(BD165,'Tableau coefficient '!$A$3:$B$1004,2,FALSE))*2</f>
        <v>255</v>
      </c>
      <c r="BF165" s="81">
        <v>0</v>
      </c>
      <c r="BG165" s="79">
        <v>0</v>
      </c>
      <c r="BH165" s="79" t="str">
        <f t="shared" si="125"/>
        <v>00</v>
      </c>
      <c r="BI165" s="82">
        <f>VLOOKUP(BH165,'Tableau coefficient '!$A$3:$B$1004,2,FALSE)</f>
        <v>0</v>
      </c>
      <c r="BJ165" s="81">
        <v>0</v>
      </c>
      <c r="BK165" s="79">
        <v>0</v>
      </c>
      <c r="BL165" s="79" t="str">
        <f t="shared" si="126"/>
        <v>00</v>
      </c>
      <c r="BM165" s="82">
        <f>VLOOKUP(BL165,'Tableau coefficient '!$A$3:$B$1004,2,FALSE)</f>
        <v>0</v>
      </c>
      <c r="BN165" s="86">
        <f t="shared" si="127"/>
        <v>1833</v>
      </c>
      <c r="BO165" s="79">
        <f t="shared" si="89"/>
        <v>3</v>
      </c>
    </row>
    <row r="166" spans="1:67" ht="14" customHeight="1">
      <c r="A166" s="89" t="s">
        <v>1230</v>
      </c>
      <c r="B166" s="80" t="s">
        <v>1231</v>
      </c>
      <c r="C166" s="99" t="s">
        <v>5</v>
      </c>
      <c r="D166" s="99" t="s">
        <v>1644</v>
      </c>
      <c r="E166" s="80" t="s">
        <v>15</v>
      </c>
      <c r="F166" s="81">
        <v>0</v>
      </c>
      <c r="G166" s="79">
        <v>0</v>
      </c>
      <c r="H166" s="79" t="str">
        <f t="shared" si="112"/>
        <v>00</v>
      </c>
      <c r="I166" s="82">
        <f>VLOOKUP(H166,'Tableau coefficient '!$A$3:$B$1004,2,FALSE)</f>
        <v>0</v>
      </c>
      <c r="J166" s="81">
        <v>0</v>
      </c>
      <c r="K166" s="79">
        <v>0</v>
      </c>
      <c r="L166" s="79" t="str">
        <f t="shared" si="113"/>
        <v>00</v>
      </c>
      <c r="M166" s="82">
        <f>VLOOKUP(L166,'Tableau coefficient '!$A$3:$B$1004,2,FALSE)</f>
        <v>0</v>
      </c>
      <c r="N166" s="81">
        <v>0</v>
      </c>
      <c r="O166" s="79">
        <v>0</v>
      </c>
      <c r="P166" s="79" t="str">
        <f t="shared" si="114"/>
        <v>00</v>
      </c>
      <c r="Q166" s="82">
        <f>VLOOKUP(P166,'Tableau coefficient '!$A$3:$B$1004,2,FALSE)</f>
        <v>0</v>
      </c>
      <c r="R166" s="81">
        <v>0</v>
      </c>
      <c r="S166" s="79">
        <v>0</v>
      </c>
      <c r="T166" s="79" t="str">
        <f t="shared" si="115"/>
        <v>00</v>
      </c>
      <c r="U166" s="82">
        <f>VLOOKUP(T166,'Tableau coefficient '!$A$3:$B$1004,2,FALSE)</f>
        <v>0</v>
      </c>
      <c r="V166" s="83">
        <v>0</v>
      </c>
      <c r="W166" s="84">
        <v>0</v>
      </c>
      <c r="X166" s="84" t="str">
        <f t="shared" si="116"/>
        <v>00</v>
      </c>
      <c r="Y166" s="85">
        <f>(VLOOKUP(X166,'Tableau coefficient '!$A$3:$B$1004,2,FALSE))*2</f>
        <v>0</v>
      </c>
      <c r="Z166" s="83">
        <v>0</v>
      </c>
      <c r="AA166" s="75">
        <v>0</v>
      </c>
      <c r="AB166" s="84" t="str">
        <f t="shared" si="117"/>
        <v>00</v>
      </c>
      <c r="AC166" s="85">
        <f>(VLOOKUP(AB166,'Tableau coefficient '!$A$3:$B$1004,2,FALSE))*2</f>
        <v>0</v>
      </c>
      <c r="AD166" s="81">
        <v>0</v>
      </c>
      <c r="AE166" s="79">
        <v>0</v>
      </c>
      <c r="AF166" s="79" t="str">
        <f t="shared" si="118"/>
        <v>00</v>
      </c>
      <c r="AG166" s="82">
        <f>VLOOKUP(AF166,'Tableau coefficient '!$A$3:$B$1004,2,FALSE)</f>
        <v>0</v>
      </c>
      <c r="AH166" s="81">
        <v>0</v>
      </c>
      <c r="AI166" s="79">
        <v>0</v>
      </c>
      <c r="AJ166" s="79" t="str">
        <f t="shared" si="119"/>
        <v>00</v>
      </c>
      <c r="AK166" s="82">
        <f>VLOOKUP(AJ166,'Tableau coefficient '!$A$3:$B$1004,2,FALSE)</f>
        <v>0</v>
      </c>
      <c r="AL166" s="81">
        <v>0</v>
      </c>
      <c r="AM166" s="79">
        <v>0</v>
      </c>
      <c r="AN166" s="79" t="str">
        <f t="shared" si="120"/>
        <v>00</v>
      </c>
      <c r="AO166" s="82">
        <f>VLOOKUP(AN166,'Tableau coefficient '!$A$3:$B$1004,2,FALSE)</f>
        <v>0</v>
      </c>
      <c r="AP166" s="81">
        <v>0</v>
      </c>
      <c r="AQ166" s="79">
        <v>0</v>
      </c>
      <c r="AR166" s="79" t="str">
        <f t="shared" si="121"/>
        <v>00</v>
      </c>
      <c r="AS166" s="82">
        <f>VLOOKUP(AR166,'Tableau coefficient '!$A$3:$B$1004,2,FALSE)</f>
        <v>0</v>
      </c>
      <c r="AT166" s="81">
        <v>0</v>
      </c>
      <c r="AU166" s="79">
        <v>0</v>
      </c>
      <c r="AV166" s="79" t="str">
        <f t="shared" si="122"/>
        <v>00</v>
      </c>
      <c r="AW166" s="82">
        <f>VLOOKUP(AV166,'Tableau coefficient '!$A$3:$B$1004,2,FALSE)</f>
        <v>0</v>
      </c>
      <c r="AX166" s="81">
        <v>0</v>
      </c>
      <c r="AY166" s="79">
        <v>0</v>
      </c>
      <c r="AZ166" s="79" t="str">
        <f t="shared" si="123"/>
        <v>00</v>
      </c>
      <c r="BA166" s="82">
        <f>VLOOKUP(AZ166,'Tableau coefficient '!$A$3:$B$1004,2,FALSE)</f>
        <v>0</v>
      </c>
      <c r="BB166" s="83">
        <v>0</v>
      </c>
      <c r="BC166" s="84">
        <v>0</v>
      </c>
      <c r="BD166" s="84" t="str">
        <f t="shared" si="124"/>
        <v>00</v>
      </c>
      <c r="BE166" s="85">
        <f>(VLOOKUP(BD166,'Tableau coefficient '!$A$3:$B$1004,2,FALSE))*2</f>
        <v>0</v>
      </c>
      <c r="BF166" s="81">
        <v>0</v>
      </c>
      <c r="BG166" s="79">
        <v>0</v>
      </c>
      <c r="BH166" s="79" t="str">
        <f t="shared" si="125"/>
        <v>00</v>
      </c>
      <c r="BI166" s="82">
        <f>VLOOKUP(BH166,'Tableau coefficient '!$A$3:$B$1004,2,FALSE)</f>
        <v>0</v>
      </c>
      <c r="BJ166" s="81">
        <v>0</v>
      </c>
      <c r="BK166" s="79">
        <v>0</v>
      </c>
      <c r="BL166" s="79" t="str">
        <f t="shared" si="126"/>
        <v>00</v>
      </c>
      <c r="BM166" s="82">
        <f>VLOOKUP(BL166,'Tableau coefficient '!$A$3:$B$1004,2,FALSE)</f>
        <v>0</v>
      </c>
      <c r="BN166" s="86">
        <f t="shared" si="127"/>
        <v>0</v>
      </c>
      <c r="BO166" s="79">
        <f t="shared" si="89"/>
        <v>303</v>
      </c>
    </row>
    <row r="167" spans="1:67" ht="14" customHeight="1">
      <c r="A167" s="89" t="s">
        <v>1232</v>
      </c>
      <c r="B167" s="80" t="s">
        <v>1233</v>
      </c>
      <c r="C167" s="99" t="s">
        <v>5</v>
      </c>
      <c r="D167" s="99" t="s">
        <v>1643</v>
      </c>
      <c r="E167" s="80" t="s">
        <v>15</v>
      </c>
      <c r="F167" s="81" t="s">
        <v>1507</v>
      </c>
      <c r="G167" s="79">
        <v>11</v>
      </c>
      <c r="H167" s="79" t="str">
        <f t="shared" si="112"/>
        <v>S11</v>
      </c>
      <c r="I167" s="82">
        <f>VLOOKUP(H167,'Tableau coefficient '!$A$3:$B$1004,2,FALSE)</f>
        <v>105</v>
      </c>
      <c r="J167" s="81">
        <v>0</v>
      </c>
      <c r="K167" s="79">
        <v>0</v>
      </c>
      <c r="L167" s="79" t="str">
        <f t="shared" si="113"/>
        <v>00</v>
      </c>
      <c r="M167" s="82">
        <f>VLOOKUP(L167,'Tableau coefficient '!$A$3:$B$1004,2,FALSE)</f>
        <v>0</v>
      </c>
      <c r="N167" s="81" t="s">
        <v>5</v>
      </c>
      <c r="O167" s="79">
        <v>12</v>
      </c>
      <c r="P167" s="79" t="str">
        <f t="shared" si="114"/>
        <v>M12</v>
      </c>
      <c r="Q167" s="82">
        <f>VLOOKUP(P167,'Tableau coefficient '!$A$3:$B$1004,2,FALSE)</f>
        <v>135</v>
      </c>
      <c r="R167" s="81" t="s">
        <v>1507</v>
      </c>
      <c r="S167" s="79">
        <v>18</v>
      </c>
      <c r="T167" s="79" t="str">
        <f t="shared" si="115"/>
        <v>S18</v>
      </c>
      <c r="U167" s="82">
        <f>VLOOKUP(T167,'Tableau coefficient '!$A$3:$B$1004,2,FALSE)</f>
        <v>93.75</v>
      </c>
      <c r="V167" s="83">
        <v>0</v>
      </c>
      <c r="W167" s="84">
        <v>0</v>
      </c>
      <c r="X167" s="84" t="str">
        <f t="shared" si="116"/>
        <v>00</v>
      </c>
      <c r="Y167" s="85">
        <f>(VLOOKUP(X167,'Tableau coefficient '!$A$3:$B$1004,2,FALSE))*2</f>
        <v>0</v>
      </c>
      <c r="Z167" s="83">
        <v>0</v>
      </c>
      <c r="AA167" s="75">
        <v>0</v>
      </c>
      <c r="AB167" s="84" t="str">
        <f t="shared" si="117"/>
        <v>00</v>
      </c>
      <c r="AC167" s="85">
        <f>(VLOOKUP(AB167,'Tableau coefficient '!$A$3:$B$1004,2,FALSE))*2</f>
        <v>0</v>
      </c>
      <c r="AD167" s="81">
        <v>0</v>
      </c>
      <c r="AE167" s="79">
        <v>0</v>
      </c>
      <c r="AF167" s="79" t="str">
        <f t="shared" si="118"/>
        <v>00</v>
      </c>
      <c r="AG167" s="82">
        <f>VLOOKUP(AF167,'Tableau coefficient '!$A$3:$B$1004,2,FALSE)</f>
        <v>0</v>
      </c>
      <c r="AH167" s="81">
        <v>0</v>
      </c>
      <c r="AI167" s="79">
        <v>0</v>
      </c>
      <c r="AJ167" s="79" t="str">
        <f t="shared" si="119"/>
        <v>00</v>
      </c>
      <c r="AK167" s="82">
        <f>VLOOKUP(AJ167,'Tableau coefficient '!$A$3:$B$1004,2,FALSE)</f>
        <v>0</v>
      </c>
      <c r="AL167" s="81" t="s">
        <v>5</v>
      </c>
      <c r="AM167" s="79">
        <v>39</v>
      </c>
      <c r="AN167" s="79" t="str">
        <f t="shared" si="120"/>
        <v>M39</v>
      </c>
      <c r="AO167" s="82">
        <f>VLOOKUP(AN167,'Tableau coefficient '!$A$3:$B$1004,2,FALSE)</f>
        <v>104</v>
      </c>
      <c r="AP167" s="81" t="s">
        <v>1506</v>
      </c>
      <c r="AQ167" s="79">
        <v>12</v>
      </c>
      <c r="AR167" s="79" t="str">
        <f t="shared" si="121"/>
        <v>XS12</v>
      </c>
      <c r="AS167" s="82">
        <f>VLOOKUP(AR167,'Tableau coefficient '!$A$3:$B$1004,2,FALSE)</f>
        <v>67.5</v>
      </c>
      <c r="AT167" s="81">
        <v>0</v>
      </c>
      <c r="AU167" s="79">
        <v>0</v>
      </c>
      <c r="AV167" s="79" t="str">
        <f t="shared" si="122"/>
        <v>00</v>
      </c>
      <c r="AW167" s="82">
        <f>VLOOKUP(AV167,'Tableau coefficient '!$A$3:$B$1004,2,FALSE)</f>
        <v>0</v>
      </c>
      <c r="AX167" s="81" t="s">
        <v>1507</v>
      </c>
      <c r="AY167" s="79">
        <v>12</v>
      </c>
      <c r="AZ167" s="79" t="str">
        <f t="shared" si="123"/>
        <v>S12</v>
      </c>
      <c r="BA167" s="82">
        <f>VLOOKUP(AZ167,'Tableau coefficient '!$A$3:$B$1004,2,FALSE)</f>
        <v>101.25</v>
      </c>
      <c r="BB167" s="83">
        <v>0</v>
      </c>
      <c r="BC167" s="84">
        <v>0</v>
      </c>
      <c r="BD167" s="84" t="str">
        <f t="shared" si="124"/>
        <v>00</v>
      </c>
      <c r="BE167" s="85">
        <f>(VLOOKUP(BD167,'Tableau coefficient '!$A$3:$B$1004,2,FALSE))*2</f>
        <v>0</v>
      </c>
      <c r="BF167" s="81">
        <v>0</v>
      </c>
      <c r="BG167" s="79">
        <v>0</v>
      </c>
      <c r="BH167" s="79" t="str">
        <f t="shared" si="125"/>
        <v>00</v>
      </c>
      <c r="BI167" s="82">
        <f>VLOOKUP(BH167,'Tableau coefficient '!$A$3:$B$1004,2,FALSE)</f>
        <v>0</v>
      </c>
      <c r="BJ167" s="81">
        <v>0</v>
      </c>
      <c r="BK167" s="79">
        <v>0</v>
      </c>
      <c r="BL167" s="79" t="str">
        <f t="shared" si="126"/>
        <v>00</v>
      </c>
      <c r="BM167" s="82">
        <f>VLOOKUP(BL167,'Tableau coefficient '!$A$3:$B$1004,2,FALSE)</f>
        <v>0</v>
      </c>
      <c r="BN167" s="86">
        <f t="shared" si="127"/>
        <v>606.5</v>
      </c>
      <c r="BO167" s="79">
        <f t="shared" si="89"/>
        <v>98</v>
      </c>
    </row>
    <row r="168" spans="1:67" ht="14" customHeight="1">
      <c r="A168" s="89" t="s">
        <v>1234</v>
      </c>
      <c r="B168" s="80" t="s">
        <v>1228</v>
      </c>
      <c r="C168" s="99" t="s">
        <v>5</v>
      </c>
      <c r="D168" s="99" t="s">
        <v>1644</v>
      </c>
      <c r="E168" s="80" t="s">
        <v>15</v>
      </c>
      <c r="F168" s="81" t="s">
        <v>1507</v>
      </c>
      <c r="G168" s="79">
        <v>51</v>
      </c>
      <c r="H168" s="79" t="str">
        <f t="shared" si="112"/>
        <v>S51</v>
      </c>
      <c r="I168" s="82">
        <f>VLOOKUP(H168,'Tableau coefficient '!$A$3:$B$1004,2,FALSE)</f>
        <v>69</v>
      </c>
      <c r="J168" s="81" t="s">
        <v>1507</v>
      </c>
      <c r="K168" s="79">
        <v>49</v>
      </c>
      <c r="L168" s="79" t="str">
        <f t="shared" si="113"/>
        <v>S49</v>
      </c>
      <c r="M168" s="82">
        <f>VLOOKUP(L168,'Tableau coefficient '!$A$3:$B$1004,2,FALSE)</f>
        <v>70.5</v>
      </c>
      <c r="N168" s="81" t="s">
        <v>1507</v>
      </c>
      <c r="O168" s="79">
        <v>12</v>
      </c>
      <c r="P168" s="79" t="str">
        <f t="shared" si="114"/>
        <v>S12</v>
      </c>
      <c r="Q168" s="82">
        <f>VLOOKUP(P168,'Tableau coefficient '!$A$3:$B$1004,2,FALSE)</f>
        <v>101.25</v>
      </c>
      <c r="R168" s="81" t="s">
        <v>1507</v>
      </c>
      <c r="S168" s="79">
        <v>23</v>
      </c>
      <c r="T168" s="79" t="str">
        <f t="shared" si="115"/>
        <v>S23</v>
      </c>
      <c r="U168" s="82">
        <f>VLOOKUP(T168,'Tableau coefficient '!$A$3:$B$1004,2,FALSE)</f>
        <v>90</v>
      </c>
      <c r="V168" s="83" t="s">
        <v>1507</v>
      </c>
      <c r="W168" s="84">
        <v>26</v>
      </c>
      <c r="X168" s="84" t="str">
        <f t="shared" si="116"/>
        <v>S26</v>
      </c>
      <c r="Y168" s="85">
        <f>(VLOOKUP(X168,'Tableau coefficient '!$A$3:$B$1004,2,FALSE))*2</f>
        <v>175.5</v>
      </c>
      <c r="Z168" s="83">
        <v>0</v>
      </c>
      <c r="AA168" s="75">
        <v>0</v>
      </c>
      <c r="AB168" s="84" t="str">
        <f t="shared" si="117"/>
        <v>00</v>
      </c>
      <c r="AC168" s="85">
        <f>(VLOOKUP(AB168,'Tableau coefficient '!$A$3:$B$1004,2,FALSE))*2</f>
        <v>0</v>
      </c>
      <c r="AD168" s="81">
        <v>0</v>
      </c>
      <c r="AE168" s="79">
        <v>0</v>
      </c>
      <c r="AF168" s="79" t="str">
        <f t="shared" si="118"/>
        <v>00</v>
      </c>
      <c r="AG168" s="82">
        <f>VLOOKUP(AF168,'Tableau coefficient '!$A$3:$B$1004,2,FALSE)</f>
        <v>0</v>
      </c>
      <c r="AH168" s="81">
        <v>0</v>
      </c>
      <c r="AI168" s="79">
        <v>0</v>
      </c>
      <c r="AJ168" s="79" t="str">
        <f t="shared" si="119"/>
        <v>00</v>
      </c>
      <c r="AK168" s="82">
        <f>VLOOKUP(AJ168,'Tableau coefficient '!$A$3:$B$1004,2,FALSE)</f>
        <v>0</v>
      </c>
      <c r="AL168" s="81" t="s">
        <v>5</v>
      </c>
      <c r="AM168" s="79">
        <v>105</v>
      </c>
      <c r="AN168" s="79" t="str">
        <f t="shared" si="120"/>
        <v>M105</v>
      </c>
      <c r="AO168" s="82">
        <f>VLOOKUP(AN168,'Tableau coefficient '!$A$3:$B$1004,2,FALSE)</f>
        <v>38</v>
      </c>
      <c r="AP168" s="81">
        <v>0</v>
      </c>
      <c r="AQ168" s="79">
        <v>0</v>
      </c>
      <c r="AR168" s="79" t="str">
        <f t="shared" si="121"/>
        <v>00</v>
      </c>
      <c r="AS168" s="82">
        <f>VLOOKUP(AR168,'Tableau coefficient '!$A$3:$B$1004,2,FALSE)</f>
        <v>0</v>
      </c>
      <c r="AT168" s="81">
        <v>0</v>
      </c>
      <c r="AU168" s="79">
        <v>0</v>
      </c>
      <c r="AV168" s="79" t="str">
        <f t="shared" si="122"/>
        <v>00</v>
      </c>
      <c r="AW168" s="82">
        <f>VLOOKUP(AV168,'Tableau coefficient '!$A$3:$B$1004,2,FALSE)</f>
        <v>0</v>
      </c>
      <c r="AX168" s="81" t="s">
        <v>1507</v>
      </c>
      <c r="AY168" s="79">
        <v>36</v>
      </c>
      <c r="AZ168" s="79" t="str">
        <f t="shared" si="123"/>
        <v>S36</v>
      </c>
      <c r="BA168" s="82">
        <f>VLOOKUP(AZ168,'Tableau coefficient '!$A$3:$B$1004,2,FALSE)</f>
        <v>80.25</v>
      </c>
      <c r="BB168" s="83" t="s">
        <v>1507</v>
      </c>
      <c r="BC168" s="84">
        <v>16</v>
      </c>
      <c r="BD168" s="84" t="str">
        <f t="shared" si="124"/>
        <v>S16</v>
      </c>
      <c r="BE168" s="85">
        <f>(VLOOKUP(BD168,'Tableau coefficient '!$A$3:$B$1004,2,FALSE))*2</f>
        <v>190.5</v>
      </c>
      <c r="BF168" s="81">
        <v>0</v>
      </c>
      <c r="BG168" s="79">
        <v>0</v>
      </c>
      <c r="BH168" s="79" t="str">
        <f t="shared" si="125"/>
        <v>00</v>
      </c>
      <c r="BI168" s="82">
        <f>VLOOKUP(BH168,'Tableau coefficient '!$A$3:$B$1004,2,FALSE)</f>
        <v>0</v>
      </c>
      <c r="BJ168" s="81">
        <v>0</v>
      </c>
      <c r="BK168" s="79">
        <v>0</v>
      </c>
      <c r="BL168" s="79" t="str">
        <f t="shared" si="126"/>
        <v>00</v>
      </c>
      <c r="BM168" s="82">
        <f>VLOOKUP(BL168,'Tableau coefficient '!$A$3:$B$1004,2,FALSE)</f>
        <v>0</v>
      </c>
      <c r="BN168" s="86">
        <f t="shared" si="127"/>
        <v>815</v>
      </c>
      <c r="BO168" s="79">
        <f t="shared" si="89"/>
        <v>57</v>
      </c>
    </row>
    <row r="169" spans="1:67" ht="14" customHeight="1">
      <c r="A169" s="89" t="s">
        <v>1235</v>
      </c>
      <c r="B169" s="80" t="s">
        <v>1236</v>
      </c>
      <c r="C169" s="99" t="s">
        <v>5</v>
      </c>
      <c r="D169" s="99" t="s">
        <v>1643</v>
      </c>
      <c r="E169" s="80" t="s">
        <v>15</v>
      </c>
      <c r="F169" s="81">
        <v>0</v>
      </c>
      <c r="G169" s="79">
        <v>0</v>
      </c>
      <c r="H169" s="79" t="str">
        <f t="shared" si="112"/>
        <v>00</v>
      </c>
      <c r="I169" s="82">
        <f>VLOOKUP(H169,'Tableau coefficient '!$A$3:$B$1004,2,FALSE)</f>
        <v>0</v>
      </c>
      <c r="J169" s="81">
        <v>0</v>
      </c>
      <c r="K169" s="79">
        <v>0</v>
      </c>
      <c r="L169" s="79" t="str">
        <f t="shared" si="113"/>
        <v>00</v>
      </c>
      <c r="M169" s="82">
        <f>VLOOKUP(L169,'Tableau coefficient '!$A$3:$B$1004,2,FALSE)</f>
        <v>0</v>
      </c>
      <c r="N169" s="81">
        <v>0</v>
      </c>
      <c r="O169" s="79">
        <v>0</v>
      </c>
      <c r="P169" s="79" t="str">
        <f t="shared" si="114"/>
        <v>00</v>
      </c>
      <c r="Q169" s="82">
        <f>VLOOKUP(P169,'Tableau coefficient '!$A$3:$B$1004,2,FALSE)</f>
        <v>0</v>
      </c>
      <c r="R169" s="81">
        <v>0</v>
      </c>
      <c r="S169" s="79">
        <v>0</v>
      </c>
      <c r="T169" s="79" t="str">
        <f t="shared" si="115"/>
        <v>00</v>
      </c>
      <c r="U169" s="82">
        <f>VLOOKUP(T169,'Tableau coefficient '!$A$3:$B$1004,2,FALSE)</f>
        <v>0</v>
      </c>
      <c r="V169" s="83">
        <v>0</v>
      </c>
      <c r="W169" s="84">
        <v>0</v>
      </c>
      <c r="X169" s="84" t="str">
        <f t="shared" si="116"/>
        <v>00</v>
      </c>
      <c r="Y169" s="85">
        <f>(VLOOKUP(X169,'Tableau coefficient '!$A$3:$B$1004,2,FALSE))*2</f>
        <v>0</v>
      </c>
      <c r="Z169" s="83" t="s">
        <v>1507</v>
      </c>
      <c r="AA169" s="75">
        <v>18</v>
      </c>
      <c r="AB169" s="84" t="str">
        <f t="shared" si="117"/>
        <v>S18</v>
      </c>
      <c r="AC169" s="85">
        <f>(VLOOKUP(AB169,'Tableau coefficient '!$A$3:$B$1004,2,FALSE))*2</f>
        <v>187.5</v>
      </c>
      <c r="AD169" s="81">
        <v>0</v>
      </c>
      <c r="AE169" s="79">
        <v>0</v>
      </c>
      <c r="AF169" s="79" t="str">
        <f t="shared" si="118"/>
        <v>00</v>
      </c>
      <c r="AG169" s="82">
        <f>VLOOKUP(AF169,'Tableau coefficient '!$A$3:$B$1004,2,FALSE)</f>
        <v>0</v>
      </c>
      <c r="AH169" s="81">
        <v>0</v>
      </c>
      <c r="AI169" s="79">
        <v>0</v>
      </c>
      <c r="AJ169" s="79" t="str">
        <f t="shared" si="119"/>
        <v>00</v>
      </c>
      <c r="AK169" s="82">
        <f>VLOOKUP(AJ169,'Tableau coefficient '!$A$3:$B$1004,2,FALSE)</f>
        <v>0</v>
      </c>
      <c r="AL169" s="81" t="s">
        <v>5</v>
      </c>
      <c r="AM169" s="79">
        <v>51</v>
      </c>
      <c r="AN169" s="79" t="str">
        <f t="shared" si="120"/>
        <v>M51</v>
      </c>
      <c r="AO169" s="82">
        <f>VLOOKUP(AN169,'Tableau coefficient '!$A$3:$B$1004,2,FALSE)</f>
        <v>92</v>
      </c>
      <c r="AP169" s="81">
        <v>0</v>
      </c>
      <c r="AQ169" s="79">
        <v>0</v>
      </c>
      <c r="AR169" s="79" t="str">
        <f t="shared" si="121"/>
        <v>00</v>
      </c>
      <c r="AS169" s="82">
        <f>VLOOKUP(AR169,'Tableau coefficient '!$A$3:$B$1004,2,FALSE)</f>
        <v>0</v>
      </c>
      <c r="AT169" s="81">
        <v>0</v>
      </c>
      <c r="AU169" s="79">
        <v>0</v>
      </c>
      <c r="AV169" s="79" t="str">
        <f t="shared" si="122"/>
        <v>00</v>
      </c>
      <c r="AW169" s="82">
        <f>VLOOKUP(AV169,'Tableau coefficient '!$A$3:$B$1004,2,FALSE)</f>
        <v>0</v>
      </c>
      <c r="AX169" s="81">
        <v>0</v>
      </c>
      <c r="AY169" s="79">
        <v>0</v>
      </c>
      <c r="AZ169" s="79" t="str">
        <f t="shared" si="123"/>
        <v>00</v>
      </c>
      <c r="BA169" s="82">
        <f>VLOOKUP(AZ169,'Tableau coefficient '!$A$3:$B$1004,2,FALSE)</f>
        <v>0</v>
      </c>
      <c r="BB169" s="83">
        <v>0</v>
      </c>
      <c r="BC169" s="84">
        <v>0</v>
      </c>
      <c r="BD169" s="84" t="str">
        <f t="shared" si="124"/>
        <v>00</v>
      </c>
      <c r="BE169" s="85">
        <f>(VLOOKUP(BD169,'Tableau coefficient '!$A$3:$B$1004,2,FALSE))*2</f>
        <v>0</v>
      </c>
      <c r="BF169" s="81">
        <v>0</v>
      </c>
      <c r="BG169" s="79">
        <v>0</v>
      </c>
      <c r="BH169" s="79" t="str">
        <f t="shared" si="125"/>
        <v>00</v>
      </c>
      <c r="BI169" s="82">
        <f>VLOOKUP(BH169,'Tableau coefficient '!$A$3:$B$1004,2,FALSE)</f>
        <v>0</v>
      </c>
      <c r="BJ169" s="81">
        <v>0</v>
      </c>
      <c r="BK169" s="79">
        <v>0</v>
      </c>
      <c r="BL169" s="79" t="str">
        <f t="shared" si="126"/>
        <v>00</v>
      </c>
      <c r="BM169" s="82">
        <f>VLOOKUP(BL169,'Tableau coefficient '!$A$3:$B$1004,2,FALSE)</f>
        <v>0</v>
      </c>
      <c r="BN169" s="86">
        <f t="shared" si="127"/>
        <v>279.5</v>
      </c>
      <c r="BO169" s="79">
        <f t="shared" si="89"/>
        <v>190</v>
      </c>
    </row>
    <row r="170" spans="1:67" ht="14" customHeight="1">
      <c r="A170" s="89" t="s">
        <v>1069</v>
      </c>
      <c r="B170" s="80" t="s">
        <v>1237</v>
      </c>
      <c r="C170" s="99" t="s">
        <v>5</v>
      </c>
      <c r="D170" s="99" t="s">
        <v>1643</v>
      </c>
      <c r="E170" s="80" t="s">
        <v>13</v>
      </c>
      <c r="F170" s="81" t="s">
        <v>1507</v>
      </c>
      <c r="G170" s="79">
        <v>57</v>
      </c>
      <c r="H170" s="79" t="str">
        <f t="shared" si="112"/>
        <v>S57</v>
      </c>
      <c r="I170" s="82">
        <f>VLOOKUP(H170,'Tableau coefficient '!$A$3:$B$1004,2,FALSE)</f>
        <v>64.5</v>
      </c>
      <c r="J170" s="81">
        <v>0</v>
      </c>
      <c r="K170" s="79">
        <v>0</v>
      </c>
      <c r="L170" s="79" t="str">
        <f t="shared" si="113"/>
        <v>00</v>
      </c>
      <c r="M170" s="82">
        <f>VLOOKUP(L170,'Tableau coefficient '!$A$3:$B$1004,2,FALSE)</f>
        <v>0</v>
      </c>
      <c r="N170" s="81" t="s">
        <v>5</v>
      </c>
      <c r="O170" s="79">
        <v>17</v>
      </c>
      <c r="P170" s="79" t="str">
        <f t="shared" si="114"/>
        <v>M17</v>
      </c>
      <c r="Q170" s="82">
        <f>VLOOKUP(P170,'Tableau coefficient '!$A$3:$B$1004,2,FALSE)</f>
        <v>126</v>
      </c>
      <c r="R170" s="81">
        <v>0</v>
      </c>
      <c r="S170" s="79">
        <v>0</v>
      </c>
      <c r="T170" s="79" t="str">
        <f t="shared" si="115"/>
        <v>00</v>
      </c>
      <c r="U170" s="82">
        <f>VLOOKUP(T170,'Tableau coefficient '!$A$3:$B$1004,2,FALSE)</f>
        <v>0</v>
      </c>
      <c r="V170" s="83" t="s">
        <v>1507</v>
      </c>
      <c r="W170" s="84">
        <v>36</v>
      </c>
      <c r="X170" s="84" t="str">
        <f t="shared" si="116"/>
        <v>S36</v>
      </c>
      <c r="Y170" s="85">
        <f>(VLOOKUP(X170,'Tableau coefficient '!$A$3:$B$1004,2,FALSE))*2</f>
        <v>160.5</v>
      </c>
      <c r="Z170" s="83" t="s">
        <v>1507</v>
      </c>
      <c r="AA170" s="75">
        <v>11</v>
      </c>
      <c r="AB170" s="84" t="str">
        <f t="shared" si="117"/>
        <v>S11</v>
      </c>
      <c r="AC170" s="85">
        <f>(VLOOKUP(AB170,'Tableau coefficient '!$A$3:$B$1004,2,FALSE))*2</f>
        <v>210</v>
      </c>
      <c r="AD170" s="81" t="s">
        <v>1568</v>
      </c>
      <c r="AE170" s="79">
        <v>29</v>
      </c>
      <c r="AF170" s="79" t="str">
        <f t="shared" si="118"/>
        <v>L29</v>
      </c>
      <c r="AG170" s="82">
        <f>VLOOKUP(AF170,'Tableau coefficient '!$A$3:$B$1004,2,FALSE)</f>
        <v>171</v>
      </c>
      <c r="AH170" s="81">
        <v>0</v>
      </c>
      <c r="AI170" s="79">
        <v>0</v>
      </c>
      <c r="AJ170" s="79" t="str">
        <f t="shared" si="119"/>
        <v>00</v>
      </c>
      <c r="AK170" s="82">
        <f>VLOOKUP(AJ170,'Tableau coefficient '!$A$3:$B$1004,2,FALSE)</f>
        <v>0</v>
      </c>
      <c r="AL170" s="81" t="s">
        <v>1506</v>
      </c>
      <c r="AM170" s="79">
        <v>97</v>
      </c>
      <c r="AN170" s="79" t="str">
        <f t="shared" si="120"/>
        <v>XS97</v>
      </c>
      <c r="AO170" s="82">
        <f>VLOOKUP(AN170,'Tableau coefficient '!$A$3:$B$1004,2,FALSE)</f>
        <v>23</v>
      </c>
      <c r="AP170" s="81">
        <v>0</v>
      </c>
      <c r="AQ170" s="79">
        <v>0</v>
      </c>
      <c r="AR170" s="79" t="str">
        <f t="shared" si="121"/>
        <v>00</v>
      </c>
      <c r="AS170" s="82">
        <f>VLOOKUP(AR170,'Tableau coefficient '!$A$3:$B$1004,2,FALSE)</f>
        <v>0</v>
      </c>
      <c r="AT170" s="81">
        <v>0</v>
      </c>
      <c r="AU170" s="79">
        <v>0</v>
      </c>
      <c r="AV170" s="79" t="str">
        <f t="shared" si="122"/>
        <v>00</v>
      </c>
      <c r="AW170" s="82">
        <f>VLOOKUP(AV170,'Tableau coefficient '!$A$3:$B$1004,2,FALSE)</f>
        <v>0</v>
      </c>
      <c r="AX170" s="81">
        <v>0</v>
      </c>
      <c r="AY170" s="79">
        <v>0</v>
      </c>
      <c r="AZ170" s="79" t="str">
        <f t="shared" si="123"/>
        <v>00</v>
      </c>
      <c r="BA170" s="82">
        <f>VLOOKUP(AZ170,'Tableau coefficient '!$A$3:$B$1004,2,FALSE)</f>
        <v>0</v>
      </c>
      <c r="BB170" s="83">
        <v>0</v>
      </c>
      <c r="BC170" s="84">
        <v>0</v>
      </c>
      <c r="BD170" s="84" t="str">
        <f t="shared" si="124"/>
        <v>00</v>
      </c>
      <c r="BE170" s="85">
        <f>(VLOOKUP(BD170,'Tableau coefficient '!$A$3:$B$1004,2,FALSE))*2</f>
        <v>0</v>
      </c>
      <c r="BF170" s="81">
        <v>0</v>
      </c>
      <c r="BG170" s="79">
        <v>0</v>
      </c>
      <c r="BH170" s="79" t="str">
        <f t="shared" si="125"/>
        <v>00</v>
      </c>
      <c r="BI170" s="82">
        <f>VLOOKUP(BH170,'Tableau coefficient '!$A$3:$B$1004,2,FALSE)</f>
        <v>0</v>
      </c>
      <c r="BJ170" s="81">
        <v>0</v>
      </c>
      <c r="BK170" s="79">
        <v>0</v>
      </c>
      <c r="BL170" s="79" t="str">
        <f t="shared" si="126"/>
        <v>00</v>
      </c>
      <c r="BM170" s="82">
        <f>VLOOKUP(BL170,'Tableau coefficient '!$A$3:$B$1004,2,FALSE)</f>
        <v>0</v>
      </c>
      <c r="BN170" s="86">
        <f t="shared" si="127"/>
        <v>755</v>
      </c>
      <c r="BO170" s="79">
        <f t="shared" si="89"/>
        <v>64</v>
      </c>
    </row>
    <row r="171" spans="1:67" ht="14" customHeight="1">
      <c r="A171" s="89" t="s">
        <v>1238</v>
      </c>
      <c r="B171" s="80" t="s">
        <v>1239</v>
      </c>
      <c r="C171" s="99" t="s">
        <v>5</v>
      </c>
      <c r="D171" s="99" t="s">
        <v>1644</v>
      </c>
      <c r="E171" s="80" t="s">
        <v>1067</v>
      </c>
      <c r="F171" s="81" t="s">
        <v>1507</v>
      </c>
      <c r="G171" s="79">
        <v>7</v>
      </c>
      <c r="H171" s="79" t="str">
        <f t="shared" si="112"/>
        <v>S7</v>
      </c>
      <c r="I171" s="82">
        <f>VLOOKUP(H171,'Tableau coefficient '!$A$3:$B$1004,2,FALSE)</f>
        <v>127.5</v>
      </c>
      <c r="J171" s="81" t="s">
        <v>1507</v>
      </c>
      <c r="K171" s="79">
        <v>4</v>
      </c>
      <c r="L171" s="79" t="str">
        <f t="shared" si="113"/>
        <v>S4</v>
      </c>
      <c r="M171" s="82">
        <f>VLOOKUP(L171,'Tableau coefficient '!$A$3:$B$1004,2,FALSE)</f>
        <v>150</v>
      </c>
      <c r="N171" s="81">
        <v>0</v>
      </c>
      <c r="O171" s="79">
        <v>0</v>
      </c>
      <c r="P171" s="79" t="str">
        <f t="shared" si="114"/>
        <v>00</v>
      </c>
      <c r="Q171" s="82">
        <f>VLOOKUP(P171,'Tableau coefficient '!$A$3:$B$1004,2,FALSE)</f>
        <v>0</v>
      </c>
      <c r="R171" s="81" t="s">
        <v>1507</v>
      </c>
      <c r="S171" s="79">
        <v>9</v>
      </c>
      <c r="T171" s="79" t="str">
        <f t="shared" si="115"/>
        <v>S9</v>
      </c>
      <c r="U171" s="82">
        <f>VLOOKUP(T171,'Tableau coefficient '!$A$3:$B$1004,2,FALSE)</f>
        <v>112.5</v>
      </c>
      <c r="V171" s="83" t="s">
        <v>1507</v>
      </c>
      <c r="W171" s="84">
        <v>13</v>
      </c>
      <c r="X171" s="84" t="str">
        <f t="shared" si="116"/>
        <v>S13</v>
      </c>
      <c r="Y171" s="85">
        <f>(VLOOKUP(X171,'Tableau coefficient '!$A$3:$B$1004,2,FALSE))*2</f>
        <v>195</v>
      </c>
      <c r="Z171" s="83" t="s">
        <v>1507</v>
      </c>
      <c r="AA171" s="75">
        <v>1</v>
      </c>
      <c r="AB171" s="84" t="str">
        <f t="shared" si="117"/>
        <v>S1</v>
      </c>
      <c r="AC171" s="85">
        <f>(VLOOKUP(AB171,'Tableau coefficient '!$A$3:$B$1004,2,FALSE))*2</f>
        <v>450</v>
      </c>
      <c r="AD171" s="81" t="s">
        <v>1568</v>
      </c>
      <c r="AE171" s="79">
        <v>5</v>
      </c>
      <c r="AF171" s="79" t="str">
        <f t="shared" si="118"/>
        <v>L5</v>
      </c>
      <c r="AG171" s="82">
        <f>VLOOKUP(AF171,'Tableau coefficient '!$A$3:$B$1004,2,FALSE)</f>
        <v>285</v>
      </c>
      <c r="AH171" s="81">
        <v>0</v>
      </c>
      <c r="AI171" s="79">
        <v>0</v>
      </c>
      <c r="AJ171" s="79" t="str">
        <f t="shared" si="119"/>
        <v>00</v>
      </c>
      <c r="AK171" s="82">
        <f>VLOOKUP(AJ171,'Tableau coefficient '!$A$3:$B$1004,2,FALSE)</f>
        <v>0</v>
      </c>
      <c r="AL171" s="81" t="s">
        <v>5</v>
      </c>
      <c r="AM171" s="79">
        <v>6</v>
      </c>
      <c r="AN171" s="79" t="str">
        <f t="shared" si="120"/>
        <v>M6</v>
      </c>
      <c r="AO171" s="82">
        <f>VLOOKUP(AN171,'Tableau coefficient '!$A$3:$B$1004,2,FALSE)</f>
        <v>180</v>
      </c>
      <c r="AP171" s="81">
        <v>0</v>
      </c>
      <c r="AQ171" s="79">
        <v>0</v>
      </c>
      <c r="AR171" s="79" t="str">
        <f t="shared" si="121"/>
        <v>00</v>
      </c>
      <c r="AS171" s="82">
        <f>VLOOKUP(AR171,'Tableau coefficient '!$A$3:$B$1004,2,FALSE)</f>
        <v>0</v>
      </c>
      <c r="AT171" s="81">
        <v>0</v>
      </c>
      <c r="AU171" s="79">
        <v>0</v>
      </c>
      <c r="AV171" s="79" t="str">
        <f t="shared" si="122"/>
        <v>00</v>
      </c>
      <c r="AW171" s="82">
        <f>VLOOKUP(AV171,'Tableau coefficient '!$A$3:$B$1004,2,FALSE)</f>
        <v>0</v>
      </c>
      <c r="AX171" s="81" t="s">
        <v>1507</v>
      </c>
      <c r="AY171" s="79">
        <v>8</v>
      </c>
      <c r="AZ171" s="79" t="str">
        <f t="shared" si="123"/>
        <v>S8</v>
      </c>
      <c r="BA171" s="82">
        <f>VLOOKUP(AZ171,'Tableau coefficient '!$A$3:$B$1004,2,FALSE)</f>
        <v>120</v>
      </c>
      <c r="BB171" s="83">
        <v>0</v>
      </c>
      <c r="BC171" s="84">
        <v>0</v>
      </c>
      <c r="BD171" s="84" t="str">
        <f t="shared" si="124"/>
        <v>00</v>
      </c>
      <c r="BE171" s="85">
        <f>(VLOOKUP(BD171,'Tableau coefficient '!$A$3:$B$1004,2,FALSE))*2</f>
        <v>0</v>
      </c>
      <c r="BF171" s="81">
        <v>0</v>
      </c>
      <c r="BG171" s="79">
        <v>0</v>
      </c>
      <c r="BH171" s="79" t="str">
        <f t="shared" si="125"/>
        <v>00</v>
      </c>
      <c r="BI171" s="82">
        <f>VLOOKUP(BH171,'Tableau coefficient '!$A$3:$B$1004,2,FALSE)</f>
        <v>0</v>
      </c>
      <c r="BJ171" s="81">
        <v>0</v>
      </c>
      <c r="BK171" s="79">
        <v>0</v>
      </c>
      <c r="BL171" s="79" t="str">
        <f t="shared" si="126"/>
        <v>00</v>
      </c>
      <c r="BM171" s="82">
        <f>VLOOKUP(BL171,'Tableau coefficient '!$A$3:$B$1004,2,FALSE)</f>
        <v>0</v>
      </c>
      <c r="BN171" s="86">
        <f t="shared" si="127"/>
        <v>1620</v>
      </c>
      <c r="BO171" s="79">
        <f t="shared" si="89"/>
        <v>5</v>
      </c>
    </row>
    <row r="172" spans="1:67" ht="14" customHeight="1">
      <c r="A172" s="89" t="s">
        <v>1240</v>
      </c>
      <c r="B172" s="80" t="s">
        <v>1241</v>
      </c>
      <c r="C172" s="99" t="s">
        <v>5</v>
      </c>
      <c r="D172" s="99" t="s">
        <v>1643</v>
      </c>
      <c r="E172" s="80" t="s">
        <v>13</v>
      </c>
      <c r="F172" s="81" t="s">
        <v>1507</v>
      </c>
      <c r="G172" s="79">
        <v>15</v>
      </c>
      <c r="H172" s="79" t="str">
        <f t="shared" si="112"/>
        <v>S15</v>
      </c>
      <c r="I172" s="82">
        <f>VLOOKUP(H172,'Tableau coefficient '!$A$3:$B$1004,2,FALSE)</f>
        <v>96</v>
      </c>
      <c r="J172" s="81" t="s">
        <v>1507</v>
      </c>
      <c r="K172" s="79">
        <v>8</v>
      </c>
      <c r="L172" s="79" t="str">
        <f t="shared" si="113"/>
        <v>S8</v>
      </c>
      <c r="M172" s="82">
        <f>VLOOKUP(L172,'Tableau coefficient '!$A$3:$B$1004,2,FALSE)</f>
        <v>120</v>
      </c>
      <c r="N172" s="81" t="s">
        <v>5</v>
      </c>
      <c r="O172" s="79">
        <v>4</v>
      </c>
      <c r="P172" s="79" t="str">
        <f t="shared" si="114"/>
        <v>M4</v>
      </c>
      <c r="Q172" s="82">
        <f>VLOOKUP(P172,'Tableau coefficient '!$A$3:$B$1004,2,FALSE)</f>
        <v>200</v>
      </c>
      <c r="R172" s="81" t="s">
        <v>1507</v>
      </c>
      <c r="S172" s="79">
        <v>14</v>
      </c>
      <c r="T172" s="79" t="str">
        <f t="shared" si="115"/>
        <v>S14</v>
      </c>
      <c r="U172" s="82">
        <f>VLOOKUP(T172,'Tableau coefficient '!$A$3:$B$1004,2,FALSE)</f>
        <v>96.75</v>
      </c>
      <c r="V172" s="83">
        <v>0</v>
      </c>
      <c r="W172" s="84">
        <v>0</v>
      </c>
      <c r="X172" s="84" t="str">
        <f t="shared" si="116"/>
        <v>00</v>
      </c>
      <c r="Y172" s="85">
        <f>(VLOOKUP(X172,'Tableau coefficient '!$A$3:$B$1004,2,FALSE))*2</f>
        <v>0</v>
      </c>
      <c r="Z172" s="83" t="s">
        <v>1507</v>
      </c>
      <c r="AA172" s="75">
        <v>5</v>
      </c>
      <c r="AB172" s="84" t="str">
        <f t="shared" si="117"/>
        <v>S5</v>
      </c>
      <c r="AC172" s="85">
        <f>(VLOOKUP(AB172,'Tableau coefficient '!$A$3:$B$1004,2,FALSE))*2</f>
        <v>285</v>
      </c>
      <c r="AD172" s="81" t="s">
        <v>1568</v>
      </c>
      <c r="AE172" s="79">
        <v>6</v>
      </c>
      <c r="AF172" s="79" t="str">
        <f t="shared" si="118"/>
        <v>L6</v>
      </c>
      <c r="AG172" s="82">
        <f>VLOOKUP(AF172,'Tableau coefficient '!$A$3:$B$1004,2,FALSE)</f>
        <v>270</v>
      </c>
      <c r="AH172" s="81">
        <v>0</v>
      </c>
      <c r="AI172" s="79">
        <v>0</v>
      </c>
      <c r="AJ172" s="79" t="str">
        <f t="shared" si="119"/>
        <v>00</v>
      </c>
      <c r="AK172" s="82">
        <f>VLOOKUP(AJ172,'Tableau coefficient '!$A$3:$B$1004,2,FALSE)</f>
        <v>0</v>
      </c>
      <c r="AL172" s="81">
        <v>0</v>
      </c>
      <c r="AM172" s="79">
        <v>0</v>
      </c>
      <c r="AN172" s="79" t="str">
        <f t="shared" si="120"/>
        <v>00</v>
      </c>
      <c r="AO172" s="82">
        <f>VLOOKUP(AN172,'Tableau coefficient '!$A$3:$B$1004,2,FALSE)</f>
        <v>0</v>
      </c>
      <c r="AP172" s="81">
        <v>0</v>
      </c>
      <c r="AQ172" s="79">
        <v>0</v>
      </c>
      <c r="AR172" s="79" t="str">
        <f t="shared" si="121"/>
        <v>00</v>
      </c>
      <c r="AS172" s="82">
        <f>VLOOKUP(AR172,'Tableau coefficient '!$A$3:$B$1004,2,FALSE)</f>
        <v>0</v>
      </c>
      <c r="AT172" s="81">
        <v>0</v>
      </c>
      <c r="AU172" s="79">
        <v>0</v>
      </c>
      <c r="AV172" s="79" t="str">
        <f t="shared" si="122"/>
        <v>00</v>
      </c>
      <c r="AW172" s="82">
        <f>VLOOKUP(AV172,'Tableau coefficient '!$A$3:$B$1004,2,FALSE)</f>
        <v>0</v>
      </c>
      <c r="AX172" s="81">
        <v>0</v>
      </c>
      <c r="AY172" s="79">
        <v>0</v>
      </c>
      <c r="AZ172" s="79" t="str">
        <f t="shared" si="123"/>
        <v>00</v>
      </c>
      <c r="BA172" s="82">
        <f>VLOOKUP(AZ172,'Tableau coefficient '!$A$3:$B$1004,2,FALSE)</f>
        <v>0</v>
      </c>
      <c r="BB172" s="83">
        <v>0</v>
      </c>
      <c r="BC172" s="84">
        <v>0</v>
      </c>
      <c r="BD172" s="84" t="str">
        <f t="shared" si="124"/>
        <v>00</v>
      </c>
      <c r="BE172" s="85">
        <f>(VLOOKUP(BD172,'Tableau coefficient '!$A$3:$B$1004,2,FALSE))*2</f>
        <v>0</v>
      </c>
      <c r="BF172" s="81">
        <v>0</v>
      </c>
      <c r="BG172" s="79">
        <v>0</v>
      </c>
      <c r="BH172" s="79" t="str">
        <f t="shared" si="125"/>
        <v>00</v>
      </c>
      <c r="BI172" s="82">
        <f>VLOOKUP(BH172,'Tableau coefficient '!$A$3:$B$1004,2,FALSE)</f>
        <v>0</v>
      </c>
      <c r="BJ172" s="81">
        <v>0</v>
      </c>
      <c r="BK172" s="79">
        <v>0</v>
      </c>
      <c r="BL172" s="79" t="str">
        <f t="shared" si="126"/>
        <v>00</v>
      </c>
      <c r="BM172" s="82">
        <f>VLOOKUP(BL172,'Tableau coefficient '!$A$3:$B$1004,2,FALSE)</f>
        <v>0</v>
      </c>
      <c r="BN172" s="86">
        <f t="shared" si="127"/>
        <v>1067.75</v>
      </c>
      <c r="BO172" s="79">
        <f t="shared" si="89"/>
        <v>29</v>
      </c>
    </row>
    <row r="173" spans="1:67" ht="14" customHeight="1">
      <c r="A173" s="89" t="s">
        <v>1242</v>
      </c>
      <c r="B173" s="80" t="s">
        <v>1243</v>
      </c>
      <c r="C173" s="99" t="s">
        <v>5</v>
      </c>
      <c r="D173" s="99" t="s">
        <v>1645</v>
      </c>
      <c r="E173" s="80" t="s">
        <v>13</v>
      </c>
      <c r="F173" s="81">
        <v>0</v>
      </c>
      <c r="G173" s="79">
        <v>0</v>
      </c>
      <c r="H173" s="79" t="str">
        <f t="shared" si="112"/>
        <v>00</v>
      </c>
      <c r="I173" s="82">
        <f>VLOOKUP(H173,'Tableau coefficient '!$A$3:$B$1004,2,FALSE)</f>
        <v>0</v>
      </c>
      <c r="J173" s="81" t="s">
        <v>1507</v>
      </c>
      <c r="K173" s="79">
        <v>40</v>
      </c>
      <c r="L173" s="79" t="str">
        <f t="shared" si="113"/>
        <v>S40</v>
      </c>
      <c r="M173" s="82">
        <f>VLOOKUP(L173,'Tableau coefficient '!$A$3:$B$1004,2,FALSE)</f>
        <v>77.25</v>
      </c>
      <c r="N173" s="81">
        <v>0</v>
      </c>
      <c r="O173" s="79">
        <v>0</v>
      </c>
      <c r="P173" s="79" t="str">
        <f t="shared" si="114"/>
        <v>00</v>
      </c>
      <c r="Q173" s="82">
        <f>VLOOKUP(P173,'Tableau coefficient '!$A$3:$B$1004,2,FALSE)</f>
        <v>0</v>
      </c>
      <c r="R173" s="81" t="s">
        <v>1507</v>
      </c>
      <c r="S173" s="79">
        <v>61</v>
      </c>
      <c r="T173" s="79" t="str">
        <f t="shared" si="115"/>
        <v>S61</v>
      </c>
      <c r="U173" s="82">
        <f>VLOOKUP(T173,'Tableau coefficient '!$A$3:$B$1004,2,FALSE)</f>
        <v>61.5</v>
      </c>
      <c r="V173" s="83" t="s">
        <v>1507</v>
      </c>
      <c r="W173" s="84">
        <v>44</v>
      </c>
      <c r="X173" s="84" t="str">
        <f t="shared" si="116"/>
        <v>S44</v>
      </c>
      <c r="Y173" s="85">
        <f>(VLOOKUP(X173,'Tableau coefficient '!$A$3:$B$1004,2,FALSE))*2</f>
        <v>148.5</v>
      </c>
      <c r="Z173" s="83" t="s">
        <v>1507</v>
      </c>
      <c r="AA173" s="75">
        <v>11</v>
      </c>
      <c r="AB173" s="84" t="str">
        <f t="shared" si="117"/>
        <v>S11</v>
      </c>
      <c r="AC173" s="85">
        <f>(VLOOKUP(AB173,'Tableau coefficient '!$A$3:$B$1004,2,FALSE))*2</f>
        <v>210</v>
      </c>
      <c r="AD173" s="81">
        <v>0</v>
      </c>
      <c r="AE173" s="79">
        <v>0</v>
      </c>
      <c r="AF173" s="79" t="str">
        <f t="shared" si="118"/>
        <v>00</v>
      </c>
      <c r="AG173" s="82">
        <f>VLOOKUP(AF173,'Tableau coefficient '!$A$3:$B$1004,2,FALSE)</f>
        <v>0</v>
      </c>
      <c r="AH173" s="81">
        <v>0</v>
      </c>
      <c r="AI173" s="79">
        <v>0</v>
      </c>
      <c r="AJ173" s="79" t="str">
        <f t="shared" si="119"/>
        <v>00</v>
      </c>
      <c r="AK173" s="82">
        <f>VLOOKUP(AJ173,'Tableau coefficient '!$A$3:$B$1004,2,FALSE)</f>
        <v>0</v>
      </c>
      <c r="AL173" s="81" t="s">
        <v>5</v>
      </c>
      <c r="AM173" s="79">
        <v>65</v>
      </c>
      <c r="AN173" s="79" t="str">
        <f t="shared" si="120"/>
        <v>M65</v>
      </c>
      <c r="AO173" s="82">
        <f>VLOOKUP(AN173,'Tableau coefficient '!$A$3:$B$1004,2,FALSE)</f>
        <v>78</v>
      </c>
      <c r="AP173" s="81">
        <v>0</v>
      </c>
      <c r="AQ173" s="79">
        <v>0</v>
      </c>
      <c r="AR173" s="79" t="str">
        <f t="shared" si="121"/>
        <v>00</v>
      </c>
      <c r="AS173" s="82">
        <f>VLOOKUP(AR173,'Tableau coefficient '!$A$3:$B$1004,2,FALSE)</f>
        <v>0</v>
      </c>
      <c r="AT173" s="81">
        <v>0</v>
      </c>
      <c r="AU173" s="79">
        <v>0</v>
      </c>
      <c r="AV173" s="79" t="str">
        <f t="shared" si="122"/>
        <v>00</v>
      </c>
      <c r="AW173" s="82">
        <f>VLOOKUP(AV173,'Tableau coefficient '!$A$3:$B$1004,2,FALSE)</f>
        <v>0</v>
      </c>
      <c r="AX173" s="81">
        <v>0</v>
      </c>
      <c r="AY173" s="79">
        <v>0</v>
      </c>
      <c r="AZ173" s="79" t="str">
        <f t="shared" si="123"/>
        <v>00</v>
      </c>
      <c r="BA173" s="82">
        <f>VLOOKUP(AZ173,'Tableau coefficient '!$A$3:$B$1004,2,FALSE)</f>
        <v>0</v>
      </c>
      <c r="BB173" s="83">
        <v>0</v>
      </c>
      <c r="BC173" s="84">
        <v>0</v>
      </c>
      <c r="BD173" s="84" t="str">
        <f t="shared" si="124"/>
        <v>00</v>
      </c>
      <c r="BE173" s="85">
        <f>(VLOOKUP(BD173,'Tableau coefficient '!$A$3:$B$1004,2,FALSE))*2</f>
        <v>0</v>
      </c>
      <c r="BF173" s="81">
        <v>0</v>
      </c>
      <c r="BG173" s="79">
        <v>0</v>
      </c>
      <c r="BH173" s="79" t="str">
        <f t="shared" si="125"/>
        <v>00</v>
      </c>
      <c r="BI173" s="82">
        <f>VLOOKUP(BH173,'Tableau coefficient '!$A$3:$B$1004,2,FALSE)</f>
        <v>0</v>
      </c>
      <c r="BJ173" s="81">
        <v>0</v>
      </c>
      <c r="BK173" s="79">
        <v>0</v>
      </c>
      <c r="BL173" s="79" t="str">
        <f t="shared" si="126"/>
        <v>00</v>
      </c>
      <c r="BM173" s="82">
        <f>VLOOKUP(BL173,'Tableau coefficient '!$A$3:$B$1004,2,FALSE)</f>
        <v>0</v>
      </c>
      <c r="BN173" s="86">
        <f t="shared" si="127"/>
        <v>575.25</v>
      </c>
      <c r="BO173" s="79">
        <f t="shared" si="89"/>
        <v>105</v>
      </c>
    </row>
    <row r="174" spans="1:67" ht="14" customHeight="1">
      <c r="A174" s="89" t="s">
        <v>1244</v>
      </c>
      <c r="B174" s="80" t="s">
        <v>1245</v>
      </c>
      <c r="C174" s="99" t="s">
        <v>5</v>
      </c>
      <c r="D174" s="99" t="s">
        <v>1643</v>
      </c>
      <c r="E174" s="80" t="s">
        <v>13</v>
      </c>
      <c r="F174" s="81">
        <v>0</v>
      </c>
      <c r="G174" s="79">
        <v>0</v>
      </c>
      <c r="H174" s="79" t="str">
        <f t="shared" si="112"/>
        <v>00</v>
      </c>
      <c r="I174" s="82">
        <f>VLOOKUP(H174,'Tableau coefficient '!$A$3:$B$1004,2,FALSE)</f>
        <v>0</v>
      </c>
      <c r="J174" s="81">
        <v>0</v>
      </c>
      <c r="K174" s="79">
        <v>0</v>
      </c>
      <c r="L174" s="79" t="str">
        <f t="shared" si="113"/>
        <v>00</v>
      </c>
      <c r="M174" s="82">
        <f>VLOOKUP(L174,'Tableau coefficient '!$A$3:$B$1004,2,FALSE)</f>
        <v>0</v>
      </c>
      <c r="N174" s="81" t="s">
        <v>5</v>
      </c>
      <c r="O174" s="79">
        <v>26</v>
      </c>
      <c r="P174" s="79" t="str">
        <f t="shared" si="114"/>
        <v>M26</v>
      </c>
      <c r="Q174" s="82">
        <f>VLOOKUP(P174,'Tableau coefficient '!$A$3:$B$1004,2,FALSE)</f>
        <v>117</v>
      </c>
      <c r="R174" s="81">
        <v>0</v>
      </c>
      <c r="S174" s="79">
        <v>0</v>
      </c>
      <c r="T174" s="79" t="str">
        <f t="shared" si="115"/>
        <v>00</v>
      </c>
      <c r="U174" s="82">
        <f>VLOOKUP(T174,'Tableau coefficient '!$A$3:$B$1004,2,FALSE)</f>
        <v>0</v>
      </c>
      <c r="V174" s="83">
        <v>0</v>
      </c>
      <c r="W174" s="84">
        <v>0</v>
      </c>
      <c r="X174" s="84" t="str">
        <f t="shared" si="116"/>
        <v>00</v>
      </c>
      <c r="Y174" s="85">
        <f>(VLOOKUP(X174,'Tableau coefficient '!$A$3:$B$1004,2,FALSE))*2</f>
        <v>0</v>
      </c>
      <c r="Z174" s="83">
        <v>0</v>
      </c>
      <c r="AA174" s="75">
        <v>0</v>
      </c>
      <c r="AB174" s="84" t="str">
        <f t="shared" si="117"/>
        <v>00</v>
      </c>
      <c r="AC174" s="85">
        <f>(VLOOKUP(AB174,'Tableau coefficient '!$A$3:$B$1004,2,FALSE))*2</f>
        <v>0</v>
      </c>
      <c r="AD174" s="81">
        <v>0</v>
      </c>
      <c r="AE174" s="79">
        <v>0</v>
      </c>
      <c r="AF174" s="79" t="str">
        <f t="shared" si="118"/>
        <v>00</v>
      </c>
      <c r="AG174" s="82">
        <f>VLOOKUP(AF174,'Tableau coefficient '!$A$3:$B$1004,2,FALSE)</f>
        <v>0</v>
      </c>
      <c r="AH174" s="81">
        <v>0</v>
      </c>
      <c r="AI174" s="79">
        <v>0</v>
      </c>
      <c r="AJ174" s="79" t="str">
        <f t="shared" si="119"/>
        <v>00</v>
      </c>
      <c r="AK174" s="82">
        <f>VLOOKUP(AJ174,'Tableau coefficient '!$A$3:$B$1004,2,FALSE)</f>
        <v>0</v>
      </c>
      <c r="AL174" s="81">
        <v>0</v>
      </c>
      <c r="AM174" s="79">
        <v>0</v>
      </c>
      <c r="AN174" s="79" t="str">
        <f t="shared" si="120"/>
        <v>00</v>
      </c>
      <c r="AO174" s="82">
        <f>VLOOKUP(AN174,'Tableau coefficient '!$A$3:$B$1004,2,FALSE)</f>
        <v>0</v>
      </c>
      <c r="AP174" s="81">
        <v>0</v>
      </c>
      <c r="AQ174" s="79">
        <v>0</v>
      </c>
      <c r="AR174" s="79" t="str">
        <f t="shared" si="121"/>
        <v>00</v>
      </c>
      <c r="AS174" s="82">
        <f>VLOOKUP(AR174,'Tableau coefficient '!$A$3:$B$1004,2,FALSE)</f>
        <v>0</v>
      </c>
      <c r="AT174" s="81">
        <v>0</v>
      </c>
      <c r="AU174" s="79">
        <v>0</v>
      </c>
      <c r="AV174" s="79" t="str">
        <f t="shared" si="122"/>
        <v>00</v>
      </c>
      <c r="AW174" s="82">
        <f>VLOOKUP(AV174,'Tableau coefficient '!$A$3:$B$1004,2,FALSE)</f>
        <v>0</v>
      </c>
      <c r="AX174" s="81">
        <v>0</v>
      </c>
      <c r="AY174" s="79">
        <v>0</v>
      </c>
      <c r="AZ174" s="79" t="str">
        <f t="shared" si="123"/>
        <v>00</v>
      </c>
      <c r="BA174" s="82">
        <f>VLOOKUP(AZ174,'Tableau coefficient '!$A$3:$B$1004,2,FALSE)</f>
        <v>0</v>
      </c>
      <c r="BB174" s="83">
        <v>0</v>
      </c>
      <c r="BC174" s="84">
        <v>0</v>
      </c>
      <c r="BD174" s="84" t="str">
        <f t="shared" si="124"/>
        <v>00</v>
      </c>
      <c r="BE174" s="85">
        <f>(VLOOKUP(BD174,'Tableau coefficient '!$A$3:$B$1004,2,FALSE))*2</f>
        <v>0</v>
      </c>
      <c r="BF174" s="81">
        <v>0</v>
      </c>
      <c r="BG174" s="79">
        <v>0</v>
      </c>
      <c r="BH174" s="79" t="str">
        <f t="shared" si="125"/>
        <v>00</v>
      </c>
      <c r="BI174" s="82">
        <f>VLOOKUP(BH174,'Tableau coefficient '!$A$3:$B$1004,2,FALSE)</f>
        <v>0</v>
      </c>
      <c r="BJ174" s="81">
        <v>0</v>
      </c>
      <c r="BK174" s="79">
        <v>0</v>
      </c>
      <c r="BL174" s="79" t="str">
        <f t="shared" si="126"/>
        <v>00</v>
      </c>
      <c r="BM174" s="82">
        <f>VLOOKUP(BL174,'Tableau coefficient '!$A$3:$B$1004,2,FALSE)</f>
        <v>0</v>
      </c>
      <c r="BN174" s="86">
        <f t="shared" si="127"/>
        <v>117</v>
      </c>
      <c r="BO174" s="79">
        <f t="shared" si="89"/>
        <v>268</v>
      </c>
    </row>
    <row r="175" spans="1:67" ht="14" customHeight="1">
      <c r="A175" s="89" t="s">
        <v>1246</v>
      </c>
      <c r="B175" s="80" t="s">
        <v>1237</v>
      </c>
      <c r="C175" s="99" t="s">
        <v>5</v>
      </c>
      <c r="D175" s="99" t="s">
        <v>1644</v>
      </c>
      <c r="E175" s="80" t="s">
        <v>11</v>
      </c>
      <c r="F175" s="81">
        <v>0</v>
      </c>
      <c r="G175" s="79">
        <v>0</v>
      </c>
      <c r="H175" s="79" t="str">
        <f t="shared" si="112"/>
        <v>00</v>
      </c>
      <c r="I175" s="82">
        <f>VLOOKUP(H175,'Tableau coefficient '!$A$3:$B$1004,2,FALSE)</f>
        <v>0</v>
      </c>
      <c r="J175" s="81">
        <v>0</v>
      </c>
      <c r="K175" s="79">
        <v>0</v>
      </c>
      <c r="L175" s="79" t="str">
        <f t="shared" si="113"/>
        <v>00</v>
      </c>
      <c r="M175" s="82">
        <f>VLOOKUP(L175,'Tableau coefficient '!$A$3:$B$1004,2,FALSE)</f>
        <v>0</v>
      </c>
      <c r="N175" s="81" t="s">
        <v>5</v>
      </c>
      <c r="O175" s="79">
        <v>21</v>
      </c>
      <c r="P175" s="79" t="str">
        <f t="shared" si="114"/>
        <v>M21</v>
      </c>
      <c r="Q175" s="82">
        <f>VLOOKUP(P175,'Tableau coefficient '!$A$3:$B$1004,2,FALSE)</f>
        <v>122</v>
      </c>
      <c r="R175" s="81" t="s">
        <v>1507</v>
      </c>
      <c r="S175" s="79">
        <v>24</v>
      </c>
      <c r="T175" s="79" t="str">
        <f t="shared" si="115"/>
        <v>S24</v>
      </c>
      <c r="U175" s="82">
        <f>VLOOKUP(T175,'Tableau coefficient '!$A$3:$B$1004,2,FALSE)</f>
        <v>89.25</v>
      </c>
      <c r="V175" s="83" t="s">
        <v>1507</v>
      </c>
      <c r="W175" s="84">
        <v>25</v>
      </c>
      <c r="X175" s="84" t="str">
        <f t="shared" si="116"/>
        <v>S25</v>
      </c>
      <c r="Y175" s="85">
        <f>(VLOOKUP(X175,'Tableau coefficient '!$A$3:$B$1004,2,FALSE))*2</f>
        <v>177</v>
      </c>
      <c r="Z175" s="83">
        <v>0</v>
      </c>
      <c r="AA175" s="75">
        <v>0</v>
      </c>
      <c r="AB175" s="84" t="str">
        <f t="shared" si="117"/>
        <v>00</v>
      </c>
      <c r="AC175" s="85">
        <f>(VLOOKUP(AB175,'Tableau coefficient '!$A$3:$B$1004,2,FALSE))*2</f>
        <v>0</v>
      </c>
      <c r="AD175" s="81">
        <v>0</v>
      </c>
      <c r="AE175" s="79">
        <v>0</v>
      </c>
      <c r="AF175" s="79" t="str">
        <f t="shared" si="118"/>
        <v>00</v>
      </c>
      <c r="AG175" s="82">
        <f>VLOOKUP(AF175,'Tableau coefficient '!$A$3:$B$1004,2,FALSE)</f>
        <v>0</v>
      </c>
      <c r="AH175" s="81">
        <v>0</v>
      </c>
      <c r="AI175" s="79">
        <v>0</v>
      </c>
      <c r="AJ175" s="79" t="str">
        <f t="shared" si="119"/>
        <v>00</v>
      </c>
      <c r="AK175" s="82">
        <f>VLOOKUP(AJ175,'Tableau coefficient '!$A$3:$B$1004,2,FALSE)</f>
        <v>0</v>
      </c>
      <c r="AL175" s="81">
        <v>0</v>
      </c>
      <c r="AM175" s="79">
        <v>0</v>
      </c>
      <c r="AN175" s="79" t="str">
        <f t="shared" si="120"/>
        <v>00</v>
      </c>
      <c r="AO175" s="82">
        <f>VLOOKUP(AN175,'Tableau coefficient '!$A$3:$B$1004,2,FALSE)</f>
        <v>0</v>
      </c>
      <c r="AP175" s="81">
        <v>0</v>
      </c>
      <c r="AQ175" s="79">
        <v>0</v>
      </c>
      <c r="AR175" s="79" t="str">
        <f t="shared" si="121"/>
        <v>00</v>
      </c>
      <c r="AS175" s="82">
        <f>VLOOKUP(AR175,'Tableau coefficient '!$A$3:$B$1004,2,FALSE)</f>
        <v>0</v>
      </c>
      <c r="AT175" s="81">
        <v>0</v>
      </c>
      <c r="AU175" s="79">
        <v>0</v>
      </c>
      <c r="AV175" s="79" t="str">
        <f t="shared" si="122"/>
        <v>00</v>
      </c>
      <c r="AW175" s="82">
        <f>VLOOKUP(AV175,'Tableau coefficient '!$A$3:$B$1004,2,FALSE)</f>
        <v>0</v>
      </c>
      <c r="AX175" s="81">
        <v>0</v>
      </c>
      <c r="AY175" s="79">
        <v>0</v>
      </c>
      <c r="AZ175" s="79" t="str">
        <f t="shared" si="123"/>
        <v>00</v>
      </c>
      <c r="BA175" s="82">
        <f>VLOOKUP(AZ175,'Tableau coefficient '!$A$3:$B$1004,2,FALSE)</f>
        <v>0</v>
      </c>
      <c r="BB175" s="83">
        <v>0</v>
      </c>
      <c r="BC175" s="84">
        <v>0</v>
      </c>
      <c r="BD175" s="84" t="str">
        <f t="shared" si="124"/>
        <v>00</v>
      </c>
      <c r="BE175" s="85">
        <f>(VLOOKUP(BD175,'Tableau coefficient '!$A$3:$B$1004,2,FALSE))*2</f>
        <v>0</v>
      </c>
      <c r="BF175" s="81">
        <v>0</v>
      </c>
      <c r="BG175" s="79">
        <v>0</v>
      </c>
      <c r="BH175" s="79" t="str">
        <f t="shared" si="125"/>
        <v>00</v>
      </c>
      <c r="BI175" s="82">
        <f>VLOOKUP(BH175,'Tableau coefficient '!$A$3:$B$1004,2,FALSE)</f>
        <v>0</v>
      </c>
      <c r="BJ175" s="81">
        <v>0</v>
      </c>
      <c r="BK175" s="79">
        <v>0</v>
      </c>
      <c r="BL175" s="79" t="str">
        <f t="shared" si="126"/>
        <v>00</v>
      </c>
      <c r="BM175" s="82">
        <f>VLOOKUP(BL175,'Tableau coefficient '!$A$3:$B$1004,2,FALSE)</f>
        <v>0</v>
      </c>
      <c r="BN175" s="86">
        <f t="shared" si="127"/>
        <v>388.25</v>
      </c>
      <c r="BO175" s="79">
        <f t="shared" si="89"/>
        <v>159</v>
      </c>
    </row>
    <row r="176" spans="1:67" ht="14" customHeight="1">
      <c r="A176" s="89" t="s">
        <v>1247</v>
      </c>
      <c r="B176" s="80" t="s">
        <v>1248</v>
      </c>
      <c r="C176" s="99" t="s">
        <v>5</v>
      </c>
      <c r="D176" s="99" t="s">
        <v>1643</v>
      </c>
      <c r="E176" s="80" t="s">
        <v>15</v>
      </c>
      <c r="F176" s="81">
        <v>0</v>
      </c>
      <c r="G176" s="79">
        <v>0</v>
      </c>
      <c r="H176" s="79" t="str">
        <f t="shared" si="112"/>
        <v>00</v>
      </c>
      <c r="I176" s="82">
        <f>VLOOKUP(H176,'Tableau coefficient '!$A$3:$B$1004,2,FALSE)</f>
        <v>0</v>
      </c>
      <c r="J176" s="81">
        <v>0</v>
      </c>
      <c r="K176" s="79">
        <v>0</v>
      </c>
      <c r="L176" s="79" t="str">
        <f t="shared" si="113"/>
        <v>00</v>
      </c>
      <c r="M176" s="82">
        <f>VLOOKUP(L176,'Tableau coefficient '!$A$3:$B$1004,2,FALSE)</f>
        <v>0</v>
      </c>
      <c r="N176" s="81">
        <v>0</v>
      </c>
      <c r="O176" s="79">
        <v>0</v>
      </c>
      <c r="P176" s="79" t="str">
        <f t="shared" si="114"/>
        <v>00</v>
      </c>
      <c r="Q176" s="82">
        <f>VLOOKUP(P176,'Tableau coefficient '!$A$3:$B$1004,2,FALSE)</f>
        <v>0</v>
      </c>
      <c r="R176" s="81">
        <v>0</v>
      </c>
      <c r="S176" s="79">
        <v>0</v>
      </c>
      <c r="T176" s="79" t="str">
        <f t="shared" si="115"/>
        <v>00</v>
      </c>
      <c r="U176" s="82">
        <f>VLOOKUP(T176,'Tableau coefficient '!$A$3:$B$1004,2,FALSE)</f>
        <v>0</v>
      </c>
      <c r="V176" s="83">
        <v>0</v>
      </c>
      <c r="W176" s="84">
        <v>0</v>
      </c>
      <c r="X176" s="84" t="str">
        <f t="shared" si="116"/>
        <v>00</v>
      </c>
      <c r="Y176" s="85">
        <f>(VLOOKUP(X176,'Tableau coefficient '!$A$3:$B$1004,2,FALSE))*2</f>
        <v>0</v>
      </c>
      <c r="Z176" s="83">
        <v>0</v>
      </c>
      <c r="AA176" s="75">
        <v>0</v>
      </c>
      <c r="AB176" s="84" t="str">
        <f t="shared" si="117"/>
        <v>00</v>
      </c>
      <c r="AC176" s="85">
        <f>(VLOOKUP(AB176,'Tableau coefficient '!$A$3:$B$1004,2,FALSE))*2</f>
        <v>0</v>
      </c>
      <c r="AD176" s="81">
        <v>0</v>
      </c>
      <c r="AE176" s="79">
        <v>0</v>
      </c>
      <c r="AF176" s="79" t="str">
        <f t="shared" si="118"/>
        <v>00</v>
      </c>
      <c r="AG176" s="82">
        <f>VLOOKUP(AF176,'Tableau coefficient '!$A$3:$B$1004,2,FALSE)</f>
        <v>0</v>
      </c>
      <c r="AH176" s="81">
        <v>0</v>
      </c>
      <c r="AI176" s="79">
        <v>0</v>
      </c>
      <c r="AJ176" s="79" t="str">
        <f t="shared" si="119"/>
        <v>00</v>
      </c>
      <c r="AK176" s="82">
        <f>VLOOKUP(AJ176,'Tableau coefficient '!$A$3:$B$1004,2,FALSE)</f>
        <v>0</v>
      </c>
      <c r="AL176" s="81">
        <v>0</v>
      </c>
      <c r="AM176" s="79">
        <v>0</v>
      </c>
      <c r="AN176" s="79" t="str">
        <f t="shared" si="120"/>
        <v>00</v>
      </c>
      <c r="AO176" s="82">
        <f>VLOOKUP(AN176,'Tableau coefficient '!$A$3:$B$1004,2,FALSE)</f>
        <v>0</v>
      </c>
      <c r="AP176" s="81">
        <v>0</v>
      </c>
      <c r="AQ176" s="79">
        <v>0</v>
      </c>
      <c r="AR176" s="79" t="str">
        <f t="shared" si="121"/>
        <v>00</v>
      </c>
      <c r="AS176" s="82">
        <f>VLOOKUP(AR176,'Tableau coefficient '!$A$3:$B$1004,2,FALSE)</f>
        <v>0</v>
      </c>
      <c r="AT176" s="81">
        <v>0</v>
      </c>
      <c r="AU176" s="79">
        <v>0</v>
      </c>
      <c r="AV176" s="79" t="str">
        <f t="shared" si="122"/>
        <v>00</v>
      </c>
      <c r="AW176" s="82">
        <f>VLOOKUP(AV176,'Tableau coefficient '!$A$3:$B$1004,2,FALSE)</f>
        <v>0</v>
      </c>
      <c r="AX176" s="81">
        <v>0</v>
      </c>
      <c r="AY176" s="79">
        <v>0</v>
      </c>
      <c r="AZ176" s="79" t="str">
        <f t="shared" si="123"/>
        <v>00</v>
      </c>
      <c r="BA176" s="82">
        <f>VLOOKUP(AZ176,'Tableau coefficient '!$A$3:$B$1004,2,FALSE)</f>
        <v>0</v>
      </c>
      <c r="BB176" s="83">
        <v>0</v>
      </c>
      <c r="BC176" s="84">
        <v>0</v>
      </c>
      <c r="BD176" s="84" t="str">
        <f t="shared" si="124"/>
        <v>00</v>
      </c>
      <c r="BE176" s="85">
        <f>(VLOOKUP(BD176,'Tableau coefficient '!$A$3:$B$1004,2,FALSE))*2</f>
        <v>0</v>
      </c>
      <c r="BF176" s="81">
        <v>0</v>
      </c>
      <c r="BG176" s="79">
        <v>0</v>
      </c>
      <c r="BH176" s="79" t="str">
        <f t="shared" si="125"/>
        <v>00</v>
      </c>
      <c r="BI176" s="82">
        <f>VLOOKUP(BH176,'Tableau coefficient '!$A$3:$B$1004,2,FALSE)</f>
        <v>0</v>
      </c>
      <c r="BJ176" s="81">
        <v>0</v>
      </c>
      <c r="BK176" s="79">
        <v>0</v>
      </c>
      <c r="BL176" s="79" t="str">
        <f t="shared" si="126"/>
        <v>00</v>
      </c>
      <c r="BM176" s="82">
        <f>VLOOKUP(BL176,'Tableau coefficient '!$A$3:$B$1004,2,FALSE)</f>
        <v>0</v>
      </c>
      <c r="BN176" s="86">
        <f t="shared" si="127"/>
        <v>0</v>
      </c>
      <c r="BO176" s="79">
        <f t="shared" si="89"/>
        <v>303</v>
      </c>
    </row>
    <row r="177" spans="1:67" ht="14" customHeight="1">
      <c r="A177" s="89" t="s">
        <v>1249</v>
      </c>
      <c r="B177" s="80" t="s">
        <v>1250</v>
      </c>
      <c r="C177" s="99" t="s">
        <v>5</v>
      </c>
      <c r="D177" s="99" t="s">
        <v>1644</v>
      </c>
      <c r="E177" s="80" t="s">
        <v>1066</v>
      </c>
      <c r="F177" s="81">
        <v>0</v>
      </c>
      <c r="G177" s="79">
        <v>0</v>
      </c>
      <c r="H177" s="79" t="str">
        <f t="shared" si="112"/>
        <v>00</v>
      </c>
      <c r="I177" s="82">
        <f>VLOOKUP(H177,'Tableau coefficient '!$A$3:$B$1004,2,FALSE)</f>
        <v>0</v>
      </c>
      <c r="J177" s="81">
        <v>0</v>
      </c>
      <c r="K177" s="79">
        <v>0</v>
      </c>
      <c r="L177" s="79" t="str">
        <f t="shared" si="113"/>
        <v>00</v>
      </c>
      <c r="M177" s="82">
        <f>VLOOKUP(L177,'Tableau coefficient '!$A$3:$B$1004,2,FALSE)</f>
        <v>0</v>
      </c>
      <c r="N177" s="81">
        <v>0</v>
      </c>
      <c r="O177" s="79">
        <v>0</v>
      </c>
      <c r="P177" s="79" t="str">
        <f t="shared" si="114"/>
        <v>00</v>
      </c>
      <c r="Q177" s="82">
        <f>VLOOKUP(P177,'Tableau coefficient '!$A$3:$B$1004,2,FALSE)</f>
        <v>0</v>
      </c>
      <c r="R177" s="81">
        <v>0</v>
      </c>
      <c r="S177" s="79">
        <v>0</v>
      </c>
      <c r="T177" s="79" t="str">
        <f t="shared" si="115"/>
        <v>00</v>
      </c>
      <c r="U177" s="82">
        <f>VLOOKUP(T177,'Tableau coefficient '!$A$3:$B$1004,2,FALSE)</f>
        <v>0</v>
      </c>
      <c r="V177" s="83">
        <v>0</v>
      </c>
      <c r="W177" s="84">
        <v>0</v>
      </c>
      <c r="X177" s="84" t="str">
        <f t="shared" si="116"/>
        <v>00</v>
      </c>
      <c r="Y177" s="85">
        <f>(VLOOKUP(X177,'Tableau coefficient '!$A$3:$B$1004,2,FALSE))*2</f>
        <v>0</v>
      </c>
      <c r="Z177" s="83">
        <v>0</v>
      </c>
      <c r="AA177" s="75">
        <v>0</v>
      </c>
      <c r="AB177" s="84" t="str">
        <f t="shared" si="117"/>
        <v>00</v>
      </c>
      <c r="AC177" s="85">
        <f>(VLOOKUP(AB177,'Tableau coefficient '!$A$3:$B$1004,2,FALSE))*2</f>
        <v>0</v>
      </c>
      <c r="AD177" s="81">
        <v>0</v>
      </c>
      <c r="AE177" s="79">
        <v>0</v>
      </c>
      <c r="AF177" s="79" t="str">
        <f t="shared" si="118"/>
        <v>00</v>
      </c>
      <c r="AG177" s="82">
        <f>VLOOKUP(AF177,'Tableau coefficient '!$A$3:$B$1004,2,FALSE)</f>
        <v>0</v>
      </c>
      <c r="AH177" s="81">
        <v>0</v>
      </c>
      <c r="AI177" s="79">
        <v>0</v>
      </c>
      <c r="AJ177" s="79" t="str">
        <f t="shared" si="119"/>
        <v>00</v>
      </c>
      <c r="AK177" s="82">
        <f>VLOOKUP(AJ177,'Tableau coefficient '!$A$3:$B$1004,2,FALSE)</f>
        <v>0</v>
      </c>
      <c r="AL177" s="81">
        <v>0</v>
      </c>
      <c r="AM177" s="79">
        <v>0</v>
      </c>
      <c r="AN177" s="79" t="str">
        <f t="shared" si="120"/>
        <v>00</v>
      </c>
      <c r="AO177" s="82">
        <f>VLOOKUP(AN177,'Tableau coefficient '!$A$3:$B$1004,2,FALSE)</f>
        <v>0</v>
      </c>
      <c r="AP177" s="81">
        <v>0</v>
      </c>
      <c r="AQ177" s="79">
        <v>0</v>
      </c>
      <c r="AR177" s="79" t="str">
        <f t="shared" si="121"/>
        <v>00</v>
      </c>
      <c r="AS177" s="82">
        <f>VLOOKUP(AR177,'Tableau coefficient '!$A$3:$B$1004,2,FALSE)</f>
        <v>0</v>
      </c>
      <c r="AT177" s="81">
        <v>0</v>
      </c>
      <c r="AU177" s="79">
        <v>0</v>
      </c>
      <c r="AV177" s="79" t="str">
        <f t="shared" si="122"/>
        <v>00</v>
      </c>
      <c r="AW177" s="82">
        <f>VLOOKUP(AV177,'Tableau coefficient '!$A$3:$B$1004,2,FALSE)</f>
        <v>0</v>
      </c>
      <c r="AX177" s="81">
        <v>0</v>
      </c>
      <c r="AY177" s="79">
        <v>0</v>
      </c>
      <c r="AZ177" s="79" t="str">
        <f t="shared" si="123"/>
        <v>00</v>
      </c>
      <c r="BA177" s="82">
        <f>VLOOKUP(AZ177,'Tableau coefficient '!$A$3:$B$1004,2,FALSE)</f>
        <v>0</v>
      </c>
      <c r="BB177" s="83">
        <v>0</v>
      </c>
      <c r="BC177" s="84">
        <v>0</v>
      </c>
      <c r="BD177" s="84" t="str">
        <f t="shared" si="124"/>
        <v>00</v>
      </c>
      <c r="BE177" s="85">
        <f>(VLOOKUP(BD177,'Tableau coefficient '!$A$3:$B$1004,2,FALSE))*2</f>
        <v>0</v>
      </c>
      <c r="BF177" s="81">
        <v>0</v>
      </c>
      <c r="BG177" s="79">
        <v>0</v>
      </c>
      <c r="BH177" s="79" t="str">
        <f t="shared" si="125"/>
        <v>00</v>
      </c>
      <c r="BI177" s="82">
        <f>VLOOKUP(BH177,'Tableau coefficient '!$A$3:$B$1004,2,FALSE)</f>
        <v>0</v>
      </c>
      <c r="BJ177" s="81">
        <v>0</v>
      </c>
      <c r="BK177" s="79">
        <v>0</v>
      </c>
      <c r="BL177" s="79" t="str">
        <f t="shared" si="126"/>
        <v>00</v>
      </c>
      <c r="BM177" s="82">
        <f>VLOOKUP(BL177,'Tableau coefficient '!$A$3:$B$1004,2,FALSE)</f>
        <v>0</v>
      </c>
      <c r="BN177" s="86">
        <f t="shared" si="127"/>
        <v>0</v>
      </c>
      <c r="BO177" s="79">
        <f t="shared" si="89"/>
        <v>303</v>
      </c>
    </row>
    <row r="178" spans="1:67" ht="14" customHeight="1">
      <c r="A178" s="89" t="s">
        <v>1251</v>
      </c>
      <c r="B178" s="80" t="s">
        <v>1252</v>
      </c>
      <c r="C178" s="99" t="s">
        <v>5</v>
      </c>
      <c r="D178" s="99" t="s">
        <v>1645</v>
      </c>
      <c r="E178" s="80" t="s">
        <v>11</v>
      </c>
      <c r="F178" s="81">
        <v>0</v>
      </c>
      <c r="G178" s="79">
        <v>0</v>
      </c>
      <c r="H178" s="79" t="str">
        <f t="shared" ref="H178:H233" si="128">(F178&amp;G178)</f>
        <v>00</v>
      </c>
      <c r="I178" s="82">
        <f>VLOOKUP(H178,'Tableau coefficient '!$A$3:$B$1004,2,FALSE)</f>
        <v>0</v>
      </c>
      <c r="J178" s="81">
        <v>0</v>
      </c>
      <c r="K178" s="79">
        <v>0</v>
      </c>
      <c r="L178" s="79" t="str">
        <f t="shared" ref="L178:L233" si="129">(J178&amp;K178)</f>
        <v>00</v>
      </c>
      <c r="M178" s="82">
        <f>VLOOKUP(L178,'Tableau coefficient '!$A$3:$B$1004,2,FALSE)</f>
        <v>0</v>
      </c>
      <c r="N178" s="81">
        <v>0</v>
      </c>
      <c r="O178" s="79">
        <v>0</v>
      </c>
      <c r="P178" s="79" t="str">
        <f t="shared" ref="P178:P233" si="130">(N178&amp;O178)</f>
        <v>00</v>
      </c>
      <c r="Q178" s="82">
        <f>VLOOKUP(P178,'Tableau coefficient '!$A$3:$B$1004,2,FALSE)</f>
        <v>0</v>
      </c>
      <c r="R178" s="81">
        <v>0</v>
      </c>
      <c r="S178" s="79">
        <v>0</v>
      </c>
      <c r="T178" s="79" t="str">
        <f t="shared" ref="T178:T233" si="131">(R178&amp;S178)</f>
        <v>00</v>
      </c>
      <c r="U178" s="82">
        <f>VLOOKUP(T178,'Tableau coefficient '!$A$3:$B$1004,2,FALSE)</f>
        <v>0</v>
      </c>
      <c r="V178" s="83">
        <v>0</v>
      </c>
      <c r="W178" s="84">
        <v>0</v>
      </c>
      <c r="X178" s="84" t="str">
        <f t="shared" ref="X178:X233" si="132">(V178&amp;W178)</f>
        <v>00</v>
      </c>
      <c r="Y178" s="85">
        <f>(VLOOKUP(X178,'Tableau coefficient '!$A$3:$B$1004,2,FALSE))*2</f>
        <v>0</v>
      </c>
      <c r="Z178" s="83">
        <v>0</v>
      </c>
      <c r="AA178" s="75">
        <v>0</v>
      </c>
      <c r="AB178" s="84" t="str">
        <f t="shared" ref="AB178:AB233" si="133">(Z178&amp;AA178)</f>
        <v>00</v>
      </c>
      <c r="AC178" s="85">
        <f>(VLOOKUP(AB178,'Tableau coefficient '!$A$3:$B$1004,2,FALSE))*2</f>
        <v>0</v>
      </c>
      <c r="AD178" s="81">
        <v>0</v>
      </c>
      <c r="AE178" s="79">
        <v>0</v>
      </c>
      <c r="AF178" s="79" t="str">
        <f t="shared" ref="AF178:AF233" si="134">(AD178&amp;AE178)</f>
        <v>00</v>
      </c>
      <c r="AG178" s="82">
        <f>VLOOKUP(AF178,'Tableau coefficient '!$A$3:$B$1004,2,FALSE)</f>
        <v>0</v>
      </c>
      <c r="AH178" s="81">
        <v>0</v>
      </c>
      <c r="AI178" s="79">
        <v>0</v>
      </c>
      <c r="AJ178" s="79" t="str">
        <f t="shared" ref="AJ178:AJ233" si="135">(AH178&amp;AI178)</f>
        <v>00</v>
      </c>
      <c r="AK178" s="82">
        <f>VLOOKUP(AJ178,'Tableau coefficient '!$A$3:$B$1004,2,FALSE)</f>
        <v>0</v>
      </c>
      <c r="AL178" s="81">
        <v>0</v>
      </c>
      <c r="AM178" s="79">
        <v>0</v>
      </c>
      <c r="AN178" s="79" t="str">
        <f t="shared" ref="AN178:AN233" si="136">(AL178&amp;AM178)</f>
        <v>00</v>
      </c>
      <c r="AO178" s="82">
        <f>VLOOKUP(AN178,'Tableau coefficient '!$A$3:$B$1004,2,FALSE)</f>
        <v>0</v>
      </c>
      <c r="AP178" s="81">
        <v>0</v>
      </c>
      <c r="AQ178" s="79">
        <v>0</v>
      </c>
      <c r="AR178" s="79" t="str">
        <f t="shared" ref="AR178:AR233" si="137">(AP178&amp;AQ178)</f>
        <v>00</v>
      </c>
      <c r="AS178" s="82">
        <f>VLOOKUP(AR178,'Tableau coefficient '!$A$3:$B$1004,2,FALSE)</f>
        <v>0</v>
      </c>
      <c r="AT178" s="81">
        <v>0</v>
      </c>
      <c r="AU178" s="79">
        <v>0</v>
      </c>
      <c r="AV178" s="79" t="str">
        <f t="shared" ref="AV178:AV233" si="138">(AT178&amp;AU178)</f>
        <v>00</v>
      </c>
      <c r="AW178" s="82">
        <f>VLOOKUP(AV178,'Tableau coefficient '!$A$3:$B$1004,2,FALSE)</f>
        <v>0</v>
      </c>
      <c r="AX178" s="81">
        <v>0</v>
      </c>
      <c r="AY178" s="79">
        <v>0</v>
      </c>
      <c r="AZ178" s="79" t="str">
        <f t="shared" ref="AZ178:AZ233" si="139">(AX178&amp;AY178)</f>
        <v>00</v>
      </c>
      <c r="BA178" s="82">
        <f>VLOOKUP(AZ178,'Tableau coefficient '!$A$3:$B$1004,2,FALSE)</f>
        <v>0</v>
      </c>
      <c r="BB178" s="83">
        <v>0</v>
      </c>
      <c r="BC178" s="84">
        <v>0</v>
      </c>
      <c r="BD178" s="84" t="str">
        <f t="shared" ref="BD178:BD233" si="140">(BB178&amp;BC178)</f>
        <v>00</v>
      </c>
      <c r="BE178" s="85">
        <f>(VLOOKUP(BD178,'Tableau coefficient '!$A$3:$B$1004,2,FALSE))*2</f>
        <v>0</v>
      </c>
      <c r="BF178" s="81">
        <v>0</v>
      </c>
      <c r="BG178" s="79">
        <v>0</v>
      </c>
      <c r="BH178" s="79" t="str">
        <f t="shared" ref="BH178:BH233" si="141">(BF178&amp;BG178)</f>
        <v>00</v>
      </c>
      <c r="BI178" s="82">
        <f>VLOOKUP(BH178,'Tableau coefficient '!$A$3:$B$1004,2,FALSE)</f>
        <v>0</v>
      </c>
      <c r="BJ178" s="81">
        <v>0</v>
      </c>
      <c r="BK178" s="79">
        <v>0</v>
      </c>
      <c r="BL178" s="79" t="str">
        <f t="shared" ref="BL178:BL233" si="142">(BJ178&amp;BK178)</f>
        <v>00</v>
      </c>
      <c r="BM178" s="82">
        <f>VLOOKUP(BL178,'Tableau coefficient '!$A$3:$B$1004,2,FALSE)</f>
        <v>0</v>
      </c>
      <c r="BN178" s="86">
        <f t="shared" si="127"/>
        <v>0</v>
      </c>
      <c r="BO178" s="79">
        <f t="shared" si="89"/>
        <v>303</v>
      </c>
    </row>
    <row r="179" spans="1:67" ht="14" customHeight="1">
      <c r="A179" s="89" t="s">
        <v>1253</v>
      </c>
      <c r="B179" s="80" t="s">
        <v>1254</v>
      </c>
      <c r="C179" s="99" t="s">
        <v>5</v>
      </c>
      <c r="D179" s="99" t="s">
        <v>1644</v>
      </c>
      <c r="E179" s="80" t="s">
        <v>11</v>
      </c>
      <c r="F179" s="81" t="s">
        <v>1507</v>
      </c>
      <c r="G179" s="79">
        <v>4</v>
      </c>
      <c r="H179" s="79" t="str">
        <f t="shared" si="128"/>
        <v>S4</v>
      </c>
      <c r="I179" s="82">
        <f>VLOOKUP(H179,'Tableau coefficient '!$A$3:$B$1004,2,FALSE)</f>
        <v>150</v>
      </c>
      <c r="J179" s="81">
        <v>0</v>
      </c>
      <c r="K179" s="79">
        <v>0</v>
      </c>
      <c r="L179" s="79" t="str">
        <f t="shared" si="129"/>
        <v>00</v>
      </c>
      <c r="M179" s="82">
        <f>VLOOKUP(L179,'Tableau coefficient '!$A$3:$B$1004,2,FALSE)</f>
        <v>0</v>
      </c>
      <c r="N179" s="81" t="s">
        <v>1507</v>
      </c>
      <c r="O179" s="79">
        <v>2</v>
      </c>
      <c r="P179" s="79" t="str">
        <f t="shared" si="130"/>
        <v>S2</v>
      </c>
      <c r="Q179" s="82">
        <f>VLOOKUP(P179,'Tableau coefficient '!$A$3:$B$1004,2,FALSE)</f>
        <v>187.5</v>
      </c>
      <c r="R179" s="81" t="s">
        <v>1507</v>
      </c>
      <c r="S179" s="79">
        <v>2</v>
      </c>
      <c r="T179" s="79" t="str">
        <f t="shared" si="131"/>
        <v>S2</v>
      </c>
      <c r="U179" s="82">
        <f>VLOOKUP(T179,'Tableau coefficient '!$A$3:$B$1004,2,FALSE)</f>
        <v>187.5</v>
      </c>
      <c r="V179" s="83">
        <v>0</v>
      </c>
      <c r="W179" s="84">
        <v>0</v>
      </c>
      <c r="X179" s="84" t="str">
        <f t="shared" si="132"/>
        <v>00</v>
      </c>
      <c r="Y179" s="85">
        <f>(VLOOKUP(X179,'Tableau coefficient '!$A$3:$B$1004,2,FALSE))*2</f>
        <v>0</v>
      </c>
      <c r="Z179" s="83" t="s">
        <v>1507</v>
      </c>
      <c r="AA179" s="75">
        <v>2</v>
      </c>
      <c r="AB179" s="84" t="str">
        <f t="shared" si="133"/>
        <v>S2</v>
      </c>
      <c r="AC179" s="85">
        <f>(VLOOKUP(AB179,'Tableau coefficient '!$A$3:$B$1004,2,FALSE))*2</f>
        <v>375</v>
      </c>
      <c r="AD179" s="81" t="s">
        <v>1507</v>
      </c>
      <c r="AE179" s="79">
        <v>3</v>
      </c>
      <c r="AF179" s="79" t="str">
        <f t="shared" si="134"/>
        <v>S3</v>
      </c>
      <c r="AG179" s="82">
        <f>VLOOKUP(AF179,'Tableau coefficient '!$A$3:$B$1004,2,FALSE)</f>
        <v>165</v>
      </c>
      <c r="AH179" s="81">
        <v>0</v>
      </c>
      <c r="AI179" s="79">
        <v>0</v>
      </c>
      <c r="AJ179" s="79" t="str">
        <f t="shared" si="135"/>
        <v>00</v>
      </c>
      <c r="AK179" s="82">
        <f>VLOOKUP(AJ179,'Tableau coefficient '!$A$3:$B$1004,2,FALSE)</f>
        <v>0</v>
      </c>
      <c r="AL179" s="81">
        <v>0</v>
      </c>
      <c r="AM179" s="79">
        <v>0</v>
      </c>
      <c r="AN179" s="79" t="str">
        <f t="shared" si="136"/>
        <v>00</v>
      </c>
      <c r="AO179" s="82">
        <f>VLOOKUP(AN179,'Tableau coefficient '!$A$3:$B$1004,2,FALSE)</f>
        <v>0</v>
      </c>
      <c r="AP179" s="81">
        <v>0</v>
      </c>
      <c r="AQ179" s="79">
        <v>0</v>
      </c>
      <c r="AR179" s="79" t="str">
        <f t="shared" si="137"/>
        <v>00</v>
      </c>
      <c r="AS179" s="82">
        <f>VLOOKUP(AR179,'Tableau coefficient '!$A$3:$B$1004,2,FALSE)</f>
        <v>0</v>
      </c>
      <c r="AT179" s="81">
        <v>0</v>
      </c>
      <c r="AU179" s="79">
        <v>0</v>
      </c>
      <c r="AV179" s="79" t="str">
        <f t="shared" si="138"/>
        <v>00</v>
      </c>
      <c r="AW179" s="82">
        <f>VLOOKUP(AV179,'Tableau coefficient '!$A$3:$B$1004,2,FALSE)</f>
        <v>0</v>
      </c>
      <c r="AX179" s="81">
        <v>0</v>
      </c>
      <c r="AY179" s="79">
        <v>0</v>
      </c>
      <c r="AZ179" s="79" t="str">
        <f t="shared" si="139"/>
        <v>00</v>
      </c>
      <c r="BA179" s="82">
        <f>VLOOKUP(AZ179,'Tableau coefficient '!$A$3:$B$1004,2,FALSE)</f>
        <v>0</v>
      </c>
      <c r="BB179" s="83" t="s">
        <v>1507</v>
      </c>
      <c r="BC179" s="84">
        <v>3</v>
      </c>
      <c r="BD179" s="84" t="str">
        <f t="shared" si="140"/>
        <v>S3</v>
      </c>
      <c r="BE179" s="85">
        <f>(VLOOKUP(BD179,'Tableau coefficient '!$A$3:$B$1004,2,FALSE))*2</f>
        <v>330</v>
      </c>
      <c r="BF179" s="81">
        <v>0</v>
      </c>
      <c r="BG179" s="79">
        <v>0</v>
      </c>
      <c r="BH179" s="79" t="str">
        <f t="shared" si="141"/>
        <v>00</v>
      </c>
      <c r="BI179" s="82">
        <f>VLOOKUP(BH179,'Tableau coefficient '!$A$3:$B$1004,2,FALSE)</f>
        <v>0</v>
      </c>
      <c r="BJ179" s="81">
        <v>0</v>
      </c>
      <c r="BK179" s="79">
        <v>0</v>
      </c>
      <c r="BL179" s="79" t="str">
        <f t="shared" si="142"/>
        <v>00</v>
      </c>
      <c r="BM179" s="82">
        <f>VLOOKUP(BL179,'Tableau coefficient '!$A$3:$B$1004,2,FALSE)</f>
        <v>0</v>
      </c>
      <c r="BN179" s="86">
        <f t="shared" si="127"/>
        <v>1395</v>
      </c>
      <c r="BO179" s="79">
        <f t="shared" si="89"/>
        <v>14</v>
      </c>
    </row>
    <row r="180" spans="1:67" ht="14" customHeight="1">
      <c r="A180" s="89" t="s">
        <v>1255</v>
      </c>
      <c r="B180" s="80" t="s">
        <v>1256</v>
      </c>
      <c r="C180" s="99" t="s">
        <v>5</v>
      </c>
      <c r="D180" s="99" t="s">
        <v>1643</v>
      </c>
      <c r="E180" s="80" t="s">
        <v>16</v>
      </c>
      <c r="F180" s="81" t="s">
        <v>1507</v>
      </c>
      <c r="G180" s="79">
        <v>27</v>
      </c>
      <c r="H180" s="79" t="str">
        <f t="shared" si="128"/>
        <v>S27</v>
      </c>
      <c r="I180" s="82">
        <f>VLOOKUP(H180,'Tableau coefficient '!$A$3:$B$1004,2,FALSE)</f>
        <v>87</v>
      </c>
      <c r="J180" s="81">
        <v>0</v>
      </c>
      <c r="K180" s="79">
        <v>0</v>
      </c>
      <c r="L180" s="79" t="str">
        <f t="shared" si="129"/>
        <v>00</v>
      </c>
      <c r="M180" s="82">
        <f>VLOOKUP(L180,'Tableau coefficient '!$A$3:$B$1004,2,FALSE)</f>
        <v>0</v>
      </c>
      <c r="N180" s="81">
        <v>0</v>
      </c>
      <c r="O180" s="79">
        <v>0</v>
      </c>
      <c r="P180" s="79" t="str">
        <f t="shared" si="130"/>
        <v>00</v>
      </c>
      <c r="Q180" s="82">
        <f>VLOOKUP(P180,'Tableau coefficient '!$A$3:$B$1004,2,FALSE)</f>
        <v>0</v>
      </c>
      <c r="R180" s="81">
        <v>0</v>
      </c>
      <c r="S180" s="79">
        <v>0</v>
      </c>
      <c r="T180" s="79" t="str">
        <f t="shared" si="131"/>
        <v>00</v>
      </c>
      <c r="U180" s="82">
        <f>VLOOKUP(T180,'Tableau coefficient '!$A$3:$B$1004,2,FALSE)</f>
        <v>0</v>
      </c>
      <c r="V180" s="83">
        <v>0</v>
      </c>
      <c r="W180" s="84">
        <v>0</v>
      </c>
      <c r="X180" s="84" t="str">
        <f t="shared" si="132"/>
        <v>00</v>
      </c>
      <c r="Y180" s="85">
        <f>(VLOOKUP(X180,'Tableau coefficient '!$A$3:$B$1004,2,FALSE))*2</f>
        <v>0</v>
      </c>
      <c r="Z180" s="83" t="s">
        <v>1507</v>
      </c>
      <c r="AA180" s="75">
        <v>3</v>
      </c>
      <c r="AB180" s="84" t="str">
        <f t="shared" si="133"/>
        <v>S3</v>
      </c>
      <c r="AC180" s="85">
        <f>(VLOOKUP(AB180,'Tableau coefficient '!$A$3:$B$1004,2,FALSE))*2</f>
        <v>330</v>
      </c>
      <c r="AD180" s="81" t="s">
        <v>1507</v>
      </c>
      <c r="AE180" s="79">
        <v>8</v>
      </c>
      <c r="AF180" s="79" t="str">
        <f t="shared" si="134"/>
        <v>S8</v>
      </c>
      <c r="AG180" s="82">
        <f>VLOOKUP(AF180,'Tableau coefficient '!$A$3:$B$1004,2,FALSE)</f>
        <v>120</v>
      </c>
      <c r="AH180" s="81">
        <v>0</v>
      </c>
      <c r="AI180" s="79">
        <v>0</v>
      </c>
      <c r="AJ180" s="79" t="str">
        <f t="shared" si="135"/>
        <v>00</v>
      </c>
      <c r="AK180" s="82">
        <f>VLOOKUP(AJ180,'Tableau coefficient '!$A$3:$B$1004,2,FALSE)</f>
        <v>0</v>
      </c>
      <c r="AL180" s="81" t="s">
        <v>5</v>
      </c>
      <c r="AM180" s="79">
        <v>26</v>
      </c>
      <c r="AN180" s="79" t="str">
        <f t="shared" si="136"/>
        <v>M26</v>
      </c>
      <c r="AO180" s="82">
        <f>VLOOKUP(AN180,'Tableau coefficient '!$A$3:$B$1004,2,FALSE)</f>
        <v>117</v>
      </c>
      <c r="AP180" s="81">
        <v>0</v>
      </c>
      <c r="AQ180" s="79">
        <v>0</v>
      </c>
      <c r="AR180" s="79" t="str">
        <f t="shared" si="137"/>
        <v>00</v>
      </c>
      <c r="AS180" s="82">
        <f>VLOOKUP(AR180,'Tableau coefficient '!$A$3:$B$1004,2,FALSE)</f>
        <v>0</v>
      </c>
      <c r="AT180" s="81">
        <v>0</v>
      </c>
      <c r="AU180" s="79">
        <v>0</v>
      </c>
      <c r="AV180" s="79" t="str">
        <f t="shared" si="138"/>
        <v>00</v>
      </c>
      <c r="AW180" s="82">
        <f>VLOOKUP(AV180,'Tableau coefficient '!$A$3:$B$1004,2,FALSE)</f>
        <v>0</v>
      </c>
      <c r="AX180" s="81">
        <v>0</v>
      </c>
      <c r="AY180" s="79">
        <v>0</v>
      </c>
      <c r="AZ180" s="79" t="str">
        <f t="shared" si="139"/>
        <v>00</v>
      </c>
      <c r="BA180" s="82">
        <f>VLOOKUP(AZ180,'Tableau coefficient '!$A$3:$B$1004,2,FALSE)</f>
        <v>0</v>
      </c>
      <c r="BB180" s="83">
        <v>0</v>
      </c>
      <c r="BC180" s="84">
        <v>0</v>
      </c>
      <c r="BD180" s="84" t="str">
        <f t="shared" si="140"/>
        <v>00</v>
      </c>
      <c r="BE180" s="85">
        <f>(VLOOKUP(BD180,'Tableau coefficient '!$A$3:$B$1004,2,FALSE))*2</f>
        <v>0</v>
      </c>
      <c r="BF180" s="81">
        <v>0</v>
      </c>
      <c r="BG180" s="79">
        <v>0</v>
      </c>
      <c r="BH180" s="79" t="str">
        <f t="shared" si="141"/>
        <v>00</v>
      </c>
      <c r="BI180" s="82">
        <f>VLOOKUP(BH180,'Tableau coefficient '!$A$3:$B$1004,2,FALSE)</f>
        <v>0</v>
      </c>
      <c r="BJ180" s="81">
        <v>0</v>
      </c>
      <c r="BK180" s="79">
        <v>0</v>
      </c>
      <c r="BL180" s="79" t="str">
        <f t="shared" si="142"/>
        <v>00</v>
      </c>
      <c r="BM180" s="82">
        <f>VLOOKUP(BL180,'Tableau coefficient '!$A$3:$B$1004,2,FALSE)</f>
        <v>0</v>
      </c>
      <c r="BN180" s="86">
        <f t="shared" si="127"/>
        <v>654</v>
      </c>
      <c r="BO180" s="79">
        <f t="shared" si="89"/>
        <v>84</v>
      </c>
    </row>
    <row r="181" spans="1:67" ht="14" customHeight="1">
      <c r="A181" s="89" t="s">
        <v>1257</v>
      </c>
      <c r="B181" s="80" t="s">
        <v>1258</v>
      </c>
      <c r="C181" s="99" t="s">
        <v>5</v>
      </c>
      <c r="D181" s="99" t="s">
        <v>1646</v>
      </c>
      <c r="E181" s="80" t="s">
        <v>11</v>
      </c>
      <c r="F181" s="81" t="s">
        <v>1507</v>
      </c>
      <c r="G181" s="79">
        <v>20</v>
      </c>
      <c r="H181" s="79" t="str">
        <f t="shared" si="128"/>
        <v>S20</v>
      </c>
      <c r="I181" s="82">
        <f>VLOOKUP(H181,'Tableau coefficient '!$A$3:$B$1004,2,FALSE)</f>
        <v>92.25</v>
      </c>
      <c r="J181" s="81">
        <v>0</v>
      </c>
      <c r="K181" s="79">
        <v>0</v>
      </c>
      <c r="L181" s="79" t="str">
        <f t="shared" si="129"/>
        <v>00</v>
      </c>
      <c r="M181" s="82">
        <f>VLOOKUP(L181,'Tableau coefficient '!$A$3:$B$1004,2,FALSE)</f>
        <v>0</v>
      </c>
      <c r="N181" s="81">
        <v>0</v>
      </c>
      <c r="O181" s="79">
        <v>0</v>
      </c>
      <c r="P181" s="79" t="str">
        <f t="shared" si="130"/>
        <v>00</v>
      </c>
      <c r="Q181" s="82">
        <f>VLOOKUP(P181,'Tableau coefficient '!$A$3:$B$1004,2,FALSE)</f>
        <v>0</v>
      </c>
      <c r="R181" s="81">
        <v>0</v>
      </c>
      <c r="S181" s="79">
        <v>0</v>
      </c>
      <c r="T181" s="79" t="str">
        <f t="shared" si="131"/>
        <v>00</v>
      </c>
      <c r="U181" s="82">
        <f>VLOOKUP(T181,'Tableau coefficient '!$A$3:$B$1004,2,FALSE)</f>
        <v>0</v>
      </c>
      <c r="V181" s="83">
        <v>0</v>
      </c>
      <c r="W181" s="84">
        <v>0</v>
      </c>
      <c r="X181" s="84" t="str">
        <f t="shared" si="132"/>
        <v>00</v>
      </c>
      <c r="Y181" s="85">
        <f>(VLOOKUP(X181,'Tableau coefficient '!$A$3:$B$1004,2,FALSE))*2</f>
        <v>0</v>
      </c>
      <c r="Z181" s="83">
        <v>0</v>
      </c>
      <c r="AA181" s="75">
        <v>0</v>
      </c>
      <c r="AB181" s="84" t="str">
        <f t="shared" si="133"/>
        <v>00</v>
      </c>
      <c r="AC181" s="85">
        <f>(VLOOKUP(AB181,'Tableau coefficient '!$A$3:$B$1004,2,FALSE))*2</f>
        <v>0</v>
      </c>
      <c r="AD181" s="81">
        <v>0</v>
      </c>
      <c r="AE181" s="79">
        <v>0</v>
      </c>
      <c r="AF181" s="79" t="str">
        <f t="shared" si="134"/>
        <v>00</v>
      </c>
      <c r="AG181" s="82">
        <f>VLOOKUP(AF181,'Tableau coefficient '!$A$3:$B$1004,2,FALSE)</f>
        <v>0</v>
      </c>
      <c r="AH181" s="81">
        <v>0</v>
      </c>
      <c r="AI181" s="79">
        <v>0</v>
      </c>
      <c r="AJ181" s="79" t="str">
        <f t="shared" si="135"/>
        <v>00</v>
      </c>
      <c r="AK181" s="82">
        <f>VLOOKUP(AJ181,'Tableau coefficient '!$A$3:$B$1004,2,FALSE)</f>
        <v>0</v>
      </c>
      <c r="AL181" s="81">
        <v>0</v>
      </c>
      <c r="AM181" s="79">
        <v>0</v>
      </c>
      <c r="AN181" s="79" t="str">
        <f t="shared" si="136"/>
        <v>00</v>
      </c>
      <c r="AO181" s="82">
        <f>VLOOKUP(AN181,'Tableau coefficient '!$A$3:$B$1004,2,FALSE)</f>
        <v>0</v>
      </c>
      <c r="AP181" s="81">
        <v>0</v>
      </c>
      <c r="AQ181" s="79">
        <v>0</v>
      </c>
      <c r="AR181" s="79" t="str">
        <f t="shared" si="137"/>
        <v>00</v>
      </c>
      <c r="AS181" s="82">
        <f>VLOOKUP(AR181,'Tableau coefficient '!$A$3:$B$1004,2,FALSE)</f>
        <v>0</v>
      </c>
      <c r="AT181" s="81">
        <v>0</v>
      </c>
      <c r="AU181" s="79">
        <v>0</v>
      </c>
      <c r="AV181" s="79" t="str">
        <f t="shared" si="138"/>
        <v>00</v>
      </c>
      <c r="AW181" s="82">
        <f>VLOOKUP(AV181,'Tableau coefficient '!$A$3:$B$1004,2,FALSE)</f>
        <v>0</v>
      </c>
      <c r="AX181" s="81">
        <v>0</v>
      </c>
      <c r="AY181" s="79">
        <v>0</v>
      </c>
      <c r="AZ181" s="79" t="str">
        <f t="shared" si="139"/>
        <v>00</v>
      </c>
      <c r="BA181" s="82">
        <f>VLOOKUP(AZ181,'Tableau coefficient '!$A$3:$B$1004,2,FALSE)</f>
        <v>0</v>
      </c>
      <c r="BB181" s="83">
        <v>0</v>
      </c>
      <c r="BC181" s="84">
        <v>0</v>
      </c>
      <c r="BD181" s="84" t="str">
        <f t="shared" si="140"/>
        <v>00</v>
      </c>
      <c r="BE181" s="85">
        <f>(VLOOKUP(BD181,'Tableau coefficient '!$A$3:$B$1004,2,FALSE))*2</f>
        <v>0</v>
      </c>
      <c r="BF181" s="81">
        <v>0</v>
      </c>
      <c r="BG181" s="79">
        <v>0</v>
      </c>
      <c r="BH181" s="79" t="str">
        <f t="shared" si="141"/>
        <v>00</v>
      </c>
      <c r="BI181" s="82">
        <f>VLOOKUP(BH181,'Tableau coefficient '!$A$3:$B$1004,2,FALSE)</f>
        <v>0</v>
      </c>
      <c r="BJ181" s="81">
        <v>0</v>
      </c>
      <c r="BK181" s="79">
        <v>0</v>
      </c>
      <c r="BL181" s="79" t="str">
        <f t="shared" si="142"/>
        <v>00</v>
      </c>
      <c r="BM181" s="82">
        <f>VLOOKUP(BL181,'Tableau coefficient '!$A$3:$B$1004,2,FALSE)</f>
        <v>0</v>
      </c>
      <c r="BN181" s="86">
        <f t="shared" si="127"/>
        <v>92.25</v>
      </c>
      <c r="BO181" s="79">
        <f t="shared" si="89"/>
        <v>274</v>
      </c>
    </row>
    <row r="182" spans="1:67" ht="14" customHeight="1">
      <c r="A182" s="89" t="s">
        <v>1259</v>
      </c>
      <c r="B182" s="80" t="s">
        <v>1260</v>
      </c>
      <c r="C182" s="99" t="s">
        <v>5</v>
      </c>
      <c r="D182" s="99" t="s">
        <v>1643</v>
      </c>
      <c r="E182" s="80" t="s">
        <v>13</v>
      </c>
      <c r="F182" s="81">
        <v>0</v>
      </c>
      <c r="G182" s="79">
        <v>0</v>
      </c>
      <c r="H182" s="79" t="str">
        <f t="shared" si="128"/>
        <v>00</v>
      </c>
      <c r="I182" s="82">
        <f>VLOOKUP(H182,'Tableau coefficient '!$A$3:$B$1004,2,FALSE)</f>
        <v>0</v>
      </c>
      <c r="J182" s="81">
        <v>0</v>
      </c>
      <c r="K182" s="79">
        <v>0</v>
      </c>
      <c r="L182" s="79" t="str">
        <f t="shared" si="129"/>
        <v>00</v>
      </c>
      <c r="M182" s="82">
        <f>VLOOKUP(L182,'Tableau coefficient '!$A$3:$B$1004,2,FALSE)</f>
        <v>0</v>
      </c>
      <c r="N182" s="81">
        <v>0</v>
      </c>
      <c r="O182" s="79">
        <v>0</v>
      </c>
      <c r="P182" s="79" t="str">
        <f t="shared" si="130"/>
        <v>00</v>
      </c>
      <c r="Q182" s="82">
        <f>VLOOKUP(P182,'Tableau coefficient '!$A$3:$B$1004,2,FALSE)</f>
        <v>0</v>
      </c>
      <c r="R182" s="81" t="s">
        <v>1507</v>
      </c>
      <c r="S182" s="79">
        <v>28</v>
      </c>
      <c r="T182" s="79" t="str">
        <f t="shared" si="131"/>
        <v>S28</v>
      </c>
      <c r="U182" s="82">
        <f>VLOOKUP(T182,'Tableau coefficient '!$A$3:$B$1004,2,FALSE)</f>
        <v>86.25</v>
      </c>
      <c r="V182" s="83">
        <v>0</v>
      </c>
      <c r="W182" s="84">
        <v>0</v>
      </c>
      <c r="X182" s="84" t="str">
        <f t="shared" si="132"/>
        <v>00</v>
      </c>
      <c r="Y182" s="85">
        <f>(VLOOKUP(X182,'Tableau coefficient '!$A$3:$B$1004,2,FALSE))*2</f>
        <v>0</v>
      </c>
      <c r="Z182" s="83" t="s">
        <v>1507</v>
      </c>
      <c r="AA182" s="75">
        <v>9</v>
      </c>
      <c r="AB182" s="84" t="str">
        <f t="shared" si="133"/>
        <v>S9</v>
      </c>
      <c r="AC182" s="85">
        <f>(VLOOKUP(AB182,'Tableau coefficient '!$A$3:$B$1004,2,FALSE))*2</f>
        <v>225</v>
      </c>
      <c r="AD182" s="81">
        <v>0</v>
      </c>
      <c r="AE182" s="79">
        <v>0</v>
      </c>
      <c r="AF182" s="79" t="str">
        <f t="shared" si="134"/>
        <v>00</v>
      </c>
      <c r="AG182" s="82">
        <f>VLOOKUP(AF182,'Tableau coefficient '!$A$3:$B$1004,2,FALSE)</f>
        <v>0</v>
      </c>
      <c r="AH182" s="81">
        <v>0</v>
      </c>
      <c r="AI182" s="79">
        <v>0</v>
      </c>
      <c r="AJ182" s="79" t="str">
        <f t="shared" si="135"/>
        <v>00</v>
      </c>
      <c r="AK182" s="82">
        <f>VLOOKUP(AJ182,'Tableau coefficient '!$A$3:$B$1004,2,FALSE)</f>
        <v>0</v>
      </c>
      <c r="AL182" s="81">
        <v>0</v>
      </c>
      <c r="AM182" s="79">
        <v>0</v>
      </c>
      <c r="AN182" s="79" t="str">
        <f t="shared" si="136"/>
        <v>00</v>
      </c>
      <c r="AO182" s="82">
        <f>VLOOKUP(AN182,'Tableau coefficient '!$A$3:$B$1004,2,FALSE)</f>
        <v>0</v>
      </c>
      <c r="AP182" s="81">
        <v>0</v>
      </c>
      <c r="AQ182" s="79">
        <v>0</v>
      </c>
      <c r="AR182" s="79" t="str">
        <f t="shared" si="137"/>
        <v>00</v>
      </c>
      <c r="AS182" s="82">
        <f>VLOOKUP(AR182,'Tableau coefficient '!$A$3:$B$1004,2,FALSE)</f>
        <v>0</v>
      </c>
      <c r="AT182" s="81">
        <v>0</v>
      </c>
      <c r="AU182" s="79">
        <v>0</v>
      </c>
      <c r="AV182" s="79" t="str">
        <f t="shared" si="138"/>
        <v>00</v>
      </c>
      <c r="AW182" s="82">
        <f>VLOOKUP(AV182,'Tableau coefficient '!$A$3:$B$1004,2,FALSE)</f>
        <v>0</v>
      </c>
      <c r="AX182" s="81">
        <v>0</v>
      </c>
      <c r="AY182" s="79">
        <v>0</v>
      </c>
      <c r="AZ182" s="79" t="str">
        <f t="shared" si="139"/>
        <v>00</v>
      </c>
      <c r="BA182" s="82">
        <f>VLOOKUP(AZ182,'Tableau coefficient '!$A$3:$B$1004,2,FALSE)</f>
        <v>0</v>
      </c>
      <c r="BB182" s="83">
        <v>0</v>
      </c>
      <c r="BC182" s="84">
        <v>0</v>
      </c>
      <c r="BD182" s="84" t="str">
        <f t="shared" si="140"/>
        <v>00</v>
      </c>
      <c r="BE182" s="85">
        <f>(VLOOKUP(BD182,'Tableau coefficient '!$A$3:$B$1004,2,FALSE))*2</f>
        <v>0</v>
      </c>
      <c r="BF182" s="81">
        <v>0</v>
      </c>
      <c r="BG182" s="79">
        <v>0</v>
      </c>
      <c r="BH182" s="79" t="str">
        <f t="shared" si="141"/>
        <v>00</v>
      </c>
      <c r="BI182" s="82">
        <f>VLOOKUP(BH182,'Tableau coefficient '!$A$3:$B$1004,2,FALSE)</f>
        <v>0</v>
      </c>
      <c r="BJ182" s="81">
        <v>0</v>
      </c>
      <c r="BK182" s="79">
        <v>0</v>
      </c>
      <c r="BL182" s="79" t="str">
        <f t="shared" si="142"/>
        <v>00</v>
      </c>
      <c r="BM182" s="82">
        <f>VLOOKUP(BL182,'Tableau coefficient '!$A$3:$B$1004,2,FALSE)</f>
        <v>0</v>
      </c>
      <c r="BN182" s="86">
        <f t="shared" si="127"/>
        <v>311.25</v>
      </c>
      <c r="BO182" s="79">
        <f t="shared" si="89"/>
        <v>178</v>
      </c>
    </row>
    <row r="183" spans="1:67" ht="14" customHeight="1">
      <c r="A183" s="89" t="s">
        <v>1261</v>
      </c>
      <c r="B183" s="80" t="s">
        <v>1262</v>
      </c>
      <c r="C183" s="99" t="s">
        <v>5</v>
      </c>
      <c r="D183" s="99" t="s">
        <v>1643</v>
      </c>
      <c r="E183" s="80" t="s">
        <v>16</v>
      </c>
      <c r="F183" s="81">
        <v>0</v>
      </c>
      <c r="G183" s="79">
        <v>0</v>
      </c>
      <c r="H183" s="79" t="str">
        <f t="shared" si="128"/>
        <v>00</v>
      </c>
      <c r="I183" s="82">
        <f>VLOOKUP(H183,'Tableau coefficient '!$A$3:$B$1004,2,FALSE)</f>
        <v>0</v>
      </c>
      <c r="J183" s="81">
        <v>0</v>
      </c>
      <c r="K183" s="79">
        <v>0</v>
      </c>
      <c r="L183" s="79" t="str">
        <f t="shared" si="129"/>
        <v>00</v>
      </c>
      <c r="M183" s="82">
        <f>VLOOKUP(L183,'Tableau coefficient '!$A$3:$B$1004,2,FALSE)</f>
        <v>0</v>
      </c>
      <c r="N183" s="81">
        <v>0</v>
      </c>
      <c r="O183" s="79">
        <v>0</v>
      </c>
      <c r="P183" s="79" t="str">
        <f t="shared" si="130"/>
        <v>00</v>
      </c>
      <c r="Q183" s="82">
        <f>VLOOKUP(P183,'Tableau coefficient '!$A$3:$B$1004,2,FALSE)</f>
        <v>0</v>
      </c>
      <c r="R183" s="81">
        <v>0</v>
      </c>
      <c r="S183" s="79">
        <v>0</v>
      </c>
      <c r="T183" s="79" t="str">
        <f t="shared" si="131"/>
        <v>00</v>
      </c>
      <c r="U183" s="82">
        <f>VLOOKUP(T183,'Tableau coefficient '!$A$3:$B$1004,2,FALSE)</f>
        <v>0</v>
      </c>
      <c r="V183" s="83">
        <v>0</v>
      </c>
      <c r="W183" s="84">
        <v>0</v>
      </c>
      <c r="X183" s="84" t="str">
        <f t="shared" si="132"/>
        <v>00</v>
      </c>
      <c r="Y183" s="85">
        <f>(VLOOKUP(X183,'Tableau coefficient '!$A$3:$B$1004,2,FALSE))*2</f>
        <v>0</v>
      </c>
      <c r="Z183" s="83">
        <v>0</v>
      </c>
      <c r="AA183" s="75">
        <v>0</v>
      </c>
      <c r="AB183" s="84" t="str">
        <f t="shared" si="133"/>
        <v>00</v>
      </c>
      <c r="AC183" s="85">
        <f>(VLOOKUP(AB183,'Tableau coefficient '!$A$3:$B$1004,2,FALSE))*2</f>
        <v>0</v>
      </c>
      <c r="AD183" s="81">
        <v>0</v>
      </c>
      <c r="AE183" s="79">
        <v>0</v>
      </c>
      <c r="AF183" s="79" t="str">
        <f t="shared" si="134"/>
        <v>00</v>
      </c>
      <c r="AG183" s="82">
        <f>VLOOKUP(AF183,'Tableau coefficient '!$A$3:$B$1004,2,FALSE)</f>
        <v>0</v>
      </c>
      <c r="AH183" s="81">
        <v>0</v>
      </c>
      <c r="AI183" s="79">
        <v>0</v>
      </c>
      <c r="AJ183" s="79" t="str">
        <f t="shared" si="135"/>
        <v>00</v>
      </c>
      <c r="AK183" s="82">
        <f>VLOOKUP(AJ183,'Tableau coefficient '!$A$3:$B$1004,2,FALSE)</f>
        <v>0</v>
      </c>
      <c r="AL183" s="81">
        <v>0</v>
      </c>
      <c r="AM183" s="79">
        <v>0</v>
      </c>
      <c r="AN183" s="79" t="str">
        <f t="shared" si="136"/>
        <v>00</v>
      </c>
      <c r="AO183" s="82">
        <f>VLOOKUP(AN183,'Tableau coefficient '!$A$3:$B$1004,2,FALSE)</f>
        <v>0</v>
      </c>
      <c r="AP183" s="81">
        <v>0</v>
      </c>
      <c r="AQ183" s="79">
        <v>0</v>
      </c>
      <c r="AR183" s="79" t="str">
        <f t="shared" si="137"/>
        <v>00</v>
      </c>
      <c r="AS183" s="82">
        <f>VLOOKUP(AR183,'Tableau coefficient '!$A$3:$B$1004,2,FALSE)</f>
        <v>0</v>
      </c>
      <c r="AT183" s="81">
        <v>0</v>
      </c>
      <c r="AU183" s="79">
        <v>0</v>
      </c>
      <c r="AV183" s="79" t="str">
        <f t="shared" si="138"/>
        <v>00</v>
      </c>
      <c r="AW183" s="82">
        <f>VLOOKUP(AV183,'Tableau coefficient '!$A$3:$B$1004,2,FALSE)</f>
        <v>0</v>
      </c>
      <c r="AX183" s="81">
        <v>0</v>
      </c>
      <c r="AY183" s="79">
        <v>0</v>
      </c>
      <c r="AZ183" s="79" t="str">
        <f t="shared" si="139"/>
        <v>00</v>
      </c>
      <c r="BA183" s="82">
        <f>VLOOKUP(AZ183,'Tableau coefficient '!$A$3:$B$1004,2,FALSE)</f>
        <v>0</v>
      </c>
      <c r="BB183" s="83">
        <v>0</v>
      </c>
      <c r="BC183" s="84">
        <v>0</v>
      </c>
      <c r="BD183" s="84" t="str">
        <f t="shared" si="140"/>
        <v>00</v>
      </c>
      <c r="BE183" s="85">
        <f>(VLOOKUP(BD183,'Tableau coefficient '!$A$3:$B$1004,2,FALSE))*2</f>
        <v>0</v>
      </c>
      <c r="BF183" s="81">
        <v>0</v>
      </c>
      <c r="BG183" s="79">
        <v>0</v>
      </c>
      <c r="BH183" s="79" t="str">
        <f t="shared" si="141"/>
        <v>00</v>
      </c>
      <c r="BI183" s="82">
        <f>VLOOKUP(BH183,'Tableau coefficient '!$A$3:$B$1004,2,FALSE)</f>
        <v>0</v>
      </c>
      <c r="BJ183" s="81">
        <v>0</v>
      </c>
      <c r="BK183" s="79">
        <v>0</v>
      </c>
      <c r="BL183" s="79" t="str">
        <f t="shared" si="142"/>
        <v>00</v>
      </c>
      <c r="BM183" s="82">
        <f>VLOOKUP(BL183,'Tableau coefficient '!$A$3:$B$1004,2,FALSE)</f>
        <v>0</v>
      </c>
      <c r="BN183" s="86">
        <f t="shared" si="127"/>
        <v>0</v>
      </c>
      <c r="BO183" s="79">
        <f t="shared" si="89"/>
        <v>303</v>
      </c>
    </row>
    <row r="184" spans="1:67" ht="14" customHeight="1">
      <c r="A184" s="89" t="s">
        <v>1263</v>
      </c>
      <c r="B184" s="80" t="s">
        <v>1264</v>
      </c>
      <c r="C184" s="99" t="s">
        <v>5</v>
      </c>
      <c r="D184" s="99" t="s">
        <v>1643</v>
      </c>
      <c r="E184" s="80" t="s">
        <v>15</v>
      </c>
      <c r="F184" s="81">
        <v>0</v>
      </c>
      <c r="G184" s="79">
        <v>0</v>
      </c>
      <c r="H184" s="79" t="str">
        <f t="shared" si="128"/>
        <v>00</v>
      </c>
      <c r="I184" s="82">
        <f>VLOOKUP(H184,'Tableau coefficient '!$A$3:$B$1004,2,FALSE)</f>
        <v>0</v>
      </c>
      <c r="J184" s="81">
        <v>0</v>
      </c>
      <c r="K184" s="79">
        <v>0</v>
      </c>
      <c r="L184" s="79" t="str">
        <f t="shared" si="129"/>
        <v>00</v>
      </c>
      <c r="M184" s="82">
        <f>VLOOKUP(L184,'Tableau coefficient '!$A$3:$B$1004,2,FALSE)</f>
        <v>0</v>
      </c>
      <c r="N184" s="81">
        <v>0</v>
      </c>
      <c r="O184" s="79">
        <v>0</v>
      </c>
      <c r="P184" s="79" t="str">
        <f t="shared" si="130"/>
        <v>00</v>
      </c>
      <c r="Q184" s="82">
        <f>VLOOKUP(P184,'Tableau coefficient '!$A$3:$B$1004,2,FALSE)</f>
        <v>0</v>
      </c>
      <c r="R184" s="81">
        <v>0</v>
      </c>
      <c r="S184" s="79">
        <v>0</v>
      </c>
      <c r="T184" s="79" t="str">
        <f t="shared" si="131"/>
        <v>00</v>
      </c>
      <c r="U184" s="82">
        <f>VLOOKUP(T184,'Tableau coefficient '!$A$3:$B$1004,2,FALSE)</f>
        <v>0</v>
      </c>
      <c r="V184" s="83" t="s">
        <v>1507</v>
      </c>
      <c r="W184" s="84">
        <v>11</v>
      </c>
      <c r="X184" s="84" t="str">
        <f t="shared" si="132"/>
        <v>S11</v>
      </c>
      <c r="Y184" s="85">
        <f>(VLOOKUP(X184,'Tableau coefficient '!$A$3:$B$1004,2,FALSE))*2</f>
        <v>210</v>
      </c>
      <c r="Z184" s="83" t="s">
        <v>1507</v>
      </c>
      <c r="AA184" s="75">
        <v>4</v>
      </c>
      <c r="AB184" s="84" t="str">
        <f t="shared" si="133"/>
        <v>S4</v>
      </c>
      <c r="AC184" s="85">
        <f>(VLOOKUP(AB184,'Tableau coefficient '!$A$3:$B$1004,2,FALSE))*2</f>
        <v>300</v>
      </c>
      <c r="AD184" s="81">
        <v>0</v>
      </c>
      <c r="AE184" s="79">
        <v>0</v>
      </c>
      <c r="AF184" s="79" t="str">
        <f t="shared" si="134"/>
        <v>00</v>
      </c>
      <c r="AG184" s="82">
        <f>VLOOKUP(AF184,'Tableau coefficient '!$A$3:$B$1004,2,FALSE)</f>
        <v>0</v>
      </c>
      <c r="AH184" s="81">
        <v>0</v>
      </c>
      <c r="AI184" s="79">
        <v>0</v>
      </c>
      <c r="AJ184" s="79" t="str">
        <f t="shared" si="135"/>
        <v>00</v>
      </c>
      <c r="AK184" s="82">
        <f>VLOOKUP(AJ184,'Tableau coefficient '!$A$3:$B$1004,2,FALSE)</f>
        <v>0</v>
      </c>
      <c r="AL184" s="81">
        <v>0</v>
      </c>
      <c r="AM184" s="79">
        <v>0</v>
      </c>
      <c r="AN184" s="79" t="str">
        <f t="shared" si="136"/>
        <v>00</v>
      </c>
      <c r="AO184" s="82">
        <f>VLOOKUP(AN184,'Tableau coefficient '!$A$3:$B$1004,2,FALSE)</f>
        <v>0</v>
      </c>
      <c r="AP184" s="81">
        <v>0</v>
      </c>
      <c r="AQ184" s="79">
        <v>0</v>
      </c>
      <c r="AR184" s="79" t="str">
        <f t="shared" si="137"/>
        <v>00</v>
      </c>
      <c r="AS184" s="82">
        <f>VLOOKUP(AR184,'Tableau coefficient '!$A$3:$B$1004,2,FALSE)</f>
        <v>0</v>
      </c>
      <c r="AT184" s="81">
        <v>0</v>
      </c>
      <c r="AU184" s="79">
        <v>0</v>
      </c>
      <c r="AV184" s="79" t="str">
        <f t="shared" si="138"/>
        <v>00</v>
      </c>
      <c r="AW184" s="82">
        <f>VLOOKUP(AV184,'Tableau coefficient '!$A$3:$B$1004,2,FALSE)</f>
        <v>0</v>
      </c>
      <c r="AX184" s="81">
        <v>0</v>
      </c>
      <c r="AY184" s="79">
        <v>0</v>
      </c>
      <c r="AZ184" s="79" t="str">
        <f t="shared" si="139"/>
        <v>00</v>
      </c>
      <c r="BA184" s="82">
        <f>VLOOKUP(AZ184,'Tableau coefficient '!$A$3:$B$1004,2,FALSE)</f>
        <v>0</v>
      </c>
      <c r="BB184" s="83">
        <v>0</v>
      </c>
      <c r="BC184" s="84">
        <v>0</v>
      </c>
      <c r="BD184" s="84" t="str">
        <f t="shared" si="140"/>
        <v>00</v>
      </c>
      <c r="BE184" s="85">
        <f>(VLOOKUP(BD184,'Tableau coefficient '!$A$3:$B$1004,2,FALSE))*2</f>
        <v>0</v>
      </c>
      <c r="BF184" s="81">
        <v>0</v>
      </c>
      <c r="BG184" s="79">
        <v>0</v>
      </c>
      <c r="BH184" s="79" t="str">
        <f t="shared" si="141"/>
        <v>00</v>
      </c>
      <c r="BI184" s="82">
        <f>VLOOKUP(BH184,'Tableau coefficient '!$A$3:$B$1004,2,FALSE)</f>
        <v>0</v>
      </c>
      <c r="BJ184" s="81">
        <v>0</v>
      </c>
      <c r="BK184" s="79">
        <v>0</v>
      </c>
      <c r="BL184" s="79" t="str">
        <f t="shared" si="142"/>
        <v>00</v>
      </c>
      <c r="BM184" s="82">
        <f>VLOOKUP(BL184,'Tableau coefficient '!$A$3:$B$1004,2,FALSE)</f>
        <v>0</v>
      </c>
      <c r="BN184" s="86">
        <f t="shared" si="127"/>
        <v>510</v>
      </c>
      <c r="BO184" s="79">
        <f t="shared" si="89"/>
        <v>117</v>
      </c>
    </row>
    <row r="185" spans="1:67" ht="14" customHeight="1">
      <c r="A185" s="89" t="s">
        <v>1265</v>
      </c>
      <c r="B185" s="80" t="s">
        <v>1266</v>
      </c>
      <c r="C185" s="99" t="s">
        <v>5</v>
      </c>
      <c r="D185" s="99" t="s">
        <v>1643</v>
      </c>
      <c r="E185" s="80" t="s">
        <v>13</v>
      </c>
      <c r="F185" s="81">
        <v>0</v>
      </c>
      <c r="G185" s="79">
        <v>0</v>
      </c>
      <c r="H185" s="79" t="str">
        <f t="shared" si="128"/>
        <v>00</v>
      </c>
      <c r="I185" s="82">
        <f>VLOOKUP(H185,'Tableau coefficient '!$A$3:$B$1004,2,FALSE)</f>
        <v>0</v>
      </c>
      <c r="J185" s="81" t="s">
        <v>1507</v>
      </c>
      <c r="K185" s="79">
        <v>1</v>
      </c>
      <c r="L185" s="79" t="str">
        <f t="shared" si="129"/>
        <v>S1</v>
      </c>
      <c r="M185" s="82">
        <f>VLOOKUP(L185,'Tableau coefficient '!$A$3:$B$1004,2,FALSE)</f>
        <v>225</v>
      </c>
      <c r="N185" s="81" t="s">
        <v>1507</v>
      </c>
      <c r="O185" s="79">
        <v>3</v>
      </c>
      <c r="P185" s="79" t="str">
        <f t="shared" si="130"/>
        <v>S3</v>
      </c>
      <c r="Q185" s="82">
        <f>VLOOKUP(P185,'Tableau coefficient '!$A$3:$B$1004,2,FALSE)</f>
        <v>165</v>
      </c>
      <c r="R185" s="81">
        <v>0</v>
      </c>
      <c r="S185" s="79">
        <v>0</v>
      </c>
      <c r="T185" s="79" t="str">
        <f t="shared" si="131"/>
        <v>00</v>
      </c>
      <c r="U185" s="82">
        <f>VLOOKUP(T185,'Tableau coefficient '!$A$3:$B$1004,2,FALSE)</f>
        <v>0</v>
      </c>
      <c r="V185" s="83">
        <v>0</v>
      </c>
      <c r="W185" s="84">
        <v>0</v>
      </c>
      <c r="X185" s="84" t="str">
        <f t="shared" si="132"/>
        <v>00</v>
      </c>
      <c r="Y185" s="85">
        <f>(VLOOKUP(X185,'Tableau coefficient '!$A$3:$B$1004,2,FALSE))*2</f>
        <v>0</v>
      </c>
      <c r="Z185" s="83" t="s">
        <v>1507</v>
      </c>
      <c r="AA185" s="75">
        <v>1</v>
      </c>
      <c r="AB185" s="84" t="str">
        <f t="shared" si="133"/>
        <v>S1</v>
      </c>
      <c r="AC185" s="85">
        <f>(VLOOKUP(AB185,'Tableau coefficient '!$A$3:$B$1004,2,FALSE))*2</f>
        <v>450</v>
      </c>
      <c r="AD185" s="81">
        <v>0</v>
      </c>
      <c r="AE185" s="79">
        <v>0</v>
      </c>
      <c r="AF185" s="79" t="str">
        <f t="shared" si="134"/>
        <v>00</v>
      </c>
      <c r="AG185" s="82">
        <f>VLOOKUP(AF185,'Tableau coefficient '!$A$3:$B$1004,2,FALSE)</f>
        <v>0</v>
      </c>
      <c r="AH185" s="81">
        <v>0</v>
      </c>
      <c r="AI185" s="79">
        <v>0</v>
      </c>
      <c r="AJ185" s="79" t="str">
        <f t="shared" si="135"/>
        <v>00</v>
      </c>
      <c r="AK185" s="82">
        <f>VLOOKUP(AJ185,'Tableau coefficient '!$A$3:$B$1004,2,FALSE)</f>
        <v>0</v>
      </c>
      <c r="AL185" s="81">
        <v>0</v>
      </c>
      <c r="AM185" s="79">
        <v>0</v>
      </c>
      <c r="AN185" s="79" t="str">
        <f t="shared" si="136"/>
        <v>00</v>
      </c>
      <c r="AO185" s="82">
        <f>VLOOKUP(AN185,'Tableau coefficient '!$A$3:$B$1004,2,FALSE)</f>
        <v>0</v>
      </c>
      <c r="AP185" s="81">
        <v>0</v>
      </c>
      <c r="AQ185" s="79">
        <v>0</v>
      </c>
      <c r="AR185" s="79" t="str">
        <f t="shared" si="137"/>
        <v>00</v>
      </c>
      <c r="AS185" s="82">
        <f>VLOOKUP(AR185,'Tableau coefficient '!$A$3:$B$1004,2,FALSE)</f>
        <v>0</v>
      </c>
      <c r="AT185" s="81">
        <v>0</v>
      </c>
      <c r="AU185" s="79">
        <v>0</v>
      </c>
      <c r="AV185" s="79" t="str">
        <f t="shared" si="138"/>
        <v>00</v>
      </c>
      <c r="AW185" s="82">
        <f>VLOOKUP(AV185,'Tableau coefficient '!$A$3:$B$1004,2,FALSE)</f>
        <v>0</v>
      </c>
      <c r="AX185" s="81">
        <v>0</v>
      </c>
      <c r="AY185" s="79">
        <v>0</v>
      </c>
      <c r="AZ185" s="79" t="str">
        <f t="shared" si="139"/>
        <v>00</v>
      </c>
      <c r="BA185" s="82">
        <f>VLOOKUP(AZ185,'Tableau coefficient '!$A$3:$B$1004,2,FALSE)</f>
        <v>0</v>
      </c>
      <c r="BB185" s="83">
        <v>0</v>
      </c>
      <c r="BC185" s="84">
        <v>0</v>
      </c>
      <c r="BD185" s="84" t="str">
        <f t="shared" si="140"/>
        <v>00</v>
      </c>
      <c r="BE185" s="85">
        <f>(VLOOKUP(BD185,'Tableau coefficient '!$A$3:$B$1004,2,FALSE))*2</f>
        <v>0</v>
      </c>
      <c r="BF185" s="81">
        <v>0</v>
      </c>
      <c r="BG185" s="79">
        <v>0</v>
      </c>
      <c r="BH185" s="79" t="str">
        <f t="shared" si="141"/>
        <v>00</v>
      </c>
      <c r="BI185" s="82">
        <f>VLOOKUP(BH185,'Tableau coefficient '!$A$3:$B$1004,2,FALSE)</f>
        <v>0</v>
      </c>
      <c r="BJ185" s="81">
        <v>0</v>
      </c>
      <c r="BK185" s="79">
        <v>0</v>
      </c>
      <c r="BL185" s="79" t="str">
        <f t="shared" si="142"/>
        <v>00</v>
      </c>
      <c r="BM185" s="82">
        <f>VLOOKUP(BL185,'Tableau coefficient '!$A$3:$B$1004,2,FALSE)</f>
        <v>0</v>
      </c>
      <c r="BN185" s="86">
        <f t="shared" si="127"/>
        <v>840</v>
      </c>
      <c r="BO185" s="79">
        <f t="shared" si="89"/>
        <v>55</v>
      </c>
    </row>
    <row r="186" spans="1:67" ht="14" customHeight="1">
      <c r="A186" s="76" t="s">
        <v>1267</v>
      </c>
      <c r="B186" s="77" t="s">
        <v>1268</v>
      </c>
      <c r="C186" s="99" t="s">
        <v>5</v>
      </c>
      <c r="D186" s="99" t="s">
        <v>1644</v>
      </c>
      <c r="E186" s="80" t="s">
        <v>11</v>
      </c>
      <c r="F186" s="81" t="s">
        <v>1507</v>
      </c>
      <c r="G186" s="79">
        <v>2</v>
      </c>
      <c r="H186" s="79" t="str">
        <f t="shared" si="128"/>
        <v>S2</v>
      </c>
      <c r="I186" s="82">
        <f>VLOOKUP(H186,'Tableau coefficient '!$A$3:$B$1004,2,FALSE)</f>
        <v>187.5</v>
      </c>
      <c r="J186" s="81" t="s">
        <v>1507</v>
      </c>
      <c r="K186" s="79">
        <v>2</v>
      </c>
      <c r="L186" s="79" t="str">
        <f t="shared" si="129"/>
        <v>S2</v>
      </c>
      <c r="M186" s="82">
        <f>VLOOKUP(L186,'Tableau coefficient '!$A$3:$B$1004,2,FALSE)</f>
        <v>187.5</v>
      </c>
      <c r="N186" s="81" t="s">
        <v>1507</v>
      </c>
      <c r="O186" s="79">
        <v>1</v>
      </c>
      <c r="P186" s="79" t="str">
        <f t="shared" si="130"/>
        <v>S1</v>
      </c>
      <c r="Q186" s="82">
        <f>VLOOKUP(P186,'Tableau coefficient '!$A$3:$B$1004,2,FALSE)</f>
        <v>225</v>
      </c>
      <c r="R186" s="81" t="s">
        <v>1507</v>
      </c>
      <c r="S186" s="79">
        <v>1</v>
      </c>
      <c r="T186" s="79" t="str">
        <f t="shared" si="131"/>
        <v>S1</v>
      </c>
      <c r="U186" s="82">
        <f>VLOOKUP(T186,'Tableau coefficient '!$A$3:$B$1004,2,FALSE)</f>
        <v>225</v>
      </c>
      <c r="V186" s="83" t="s">
        <v>1507</v>
      </c>
      <c r="W186" s="84">
        <v>1</v>
      </c>
      <c r="X186" s="84" t="str">
        <f t="shared" si="132"/>
        <v>S1</v>
      </c>
      <c r="Y186" s="85">
        <f>(VLOOKUP(X186,'Tableau coefficient '!$A$3:$B$1004,2,FALSE))*2</f>
        <v>450</v>
      </c>
      <c r="Z186" s="83">
        <v>0</v>
      </c>
      <c r="AA186" s="75">
        <v>0</v>
      </c>
      <c r="AB186" s="84" t="str">
        <f t="shared" si="133"/>
        <v>00</v>
      </c>
      <c r="AC186" s="85">
        <f>(VLOOKUP(AB186,'Tableau coefficient '!$A$3:$B$1004,2,FALSE))*2</f>
        <v>0</v>
      </c>
      <c r="AD186" s="81" t="s">
        <v>1507</v>
      </c>
      <c r="AE186" s="79">
        <v>1</v>
      </c>
      <c r="AF186" s="79" t="str">
        <f t="shared" si="134"/>
        <v>S1</v>
      </c>
      <c r="AG186" s="82">
        <f>VLOOKUP(AF186,'Tableau coefficient '!$A$3:$B$1004,2,FALSE)</f>
        <v>225</v>
      </c>
      <c r="AH186" s="81">
        <v>0</v>
      </c>
      <c r="AI186" s="79">
        <v>0</v>
      </c>
      <c r="AJ186" s="79" t="str">
        <f t="shared" si="135"/>
        <v>00</v>
      </c>
      <c r="AK186" s="82">
        <f>VLOOKUP(AJ186,'Tableau coefficient '!$A$3:$B$1004,2,FALSE)</f>
        <v>0</v>
      </c>
      <c r="AL186" s="81" t="s">
        <v>5</v>
      </c>
      <c r="AM186" s="79">
        <v>3</v>
      </c>
      <c r="AN186" s="79" t="str">
        <f t="shared" si="136"/>
        <v>M3</v>
      </c>
      <c r="AO186" s="82">
        <f>VLOOKUP(AN186,'Tableau coefficient '!$A$3:$B$1004,2,FALSE)</f>
        <v>220</v>
      </c>
      <c r="AP186" s="81" t="s">
        <v>1506</v>
      </c>
      <c r="AQ186" s="79">
        <v>1</v>
      </c>
      <c r="AR186" s="79" t="str">
        <f t="shared" si="137"/>
        <v>XS1</v>
      </c>
      <c r="AS186" s="82">
        <f>VLOOKUP(AR186,'Tableau coefficient '!$A$3:$B$1004,2,FALSE)</f>
        <v>150</v>
      </c>
      <c r="AT186" s="81">
        <v>0</v>
      </c>
      <c r="AU186" s="79">
        <v>0</v>
      </c>
      <c r="AV186" s="79" t="str">
        <f t="shared" si="138"/>
        <v>00</v>
      </c>
      <c r="AW186" s="82">
        <f>VLOOKUP(AV186,'Tableau coefficient '!$A$3:$B$1004,2,FALSE)</f>
        <v>0</v>
      </c>
      <c r="AX186" s="81" t="s">
        <v>1507</v>
      </c>
      <c r="AY186" s="79">
        <v>2</v>
      </c>
      <c r="AZ186" s="79" t="str">
        <f t="shared" si="139"/>
        <v>S2</v>
      </c>
      <c r="BA186" s="82">
        <f>VLOOKUP(AZ186,'Tableau coefficient '!$A$3:$B$1004,2,FALSE)</f>
        <v>187.5</v>
      </c>
      <c r="BB186" s="83">
        <v>0</v>
      </c>
      <c r="BC186" s="84">
        <v>0</v>
      </c>
      <c r="BD186" s="84" t="str">
        <f t="shared" si="140"/>
        <v>00</v>
      </c>
      <c r="BE186" s="85">
        <f>(VLOOKUP(BD186,'Tableau coefficient '!$A$3:$B$1004,2,FALSE))*2</f>
        <v>0</v>
      </c>
      <c r="BF186" s="81">
        <v>0</v>
      </c>
      <c r="BG186" s="79">
        <v>0</v>
      </c>
      <c r="BH186" s="79" t="str">
        <f t="shared" si="141"/>
        <v>00</v>
      </c>
      <c r="BI186" s="82">
        <f>VLOOKUP(BH186,'Tableau coefficient '!$A$3:$B$1004,2,FALSE)</f>
        <v>0</v>
      </c>
      <c r="BJ186" s="81">
        <v>0</v>
      </c>
      <c r="BK186" s="79">
        <v>0</v>
      </c>
      <c r="BL186" s="79" t="str">
        <f t="shared" si="142"/>
        <v>00</v>
      </c>
      <c r="BM186" s="82">
        <f>VLOOKUP(BL186,'Tableau coefficient '!$A$3:$B$1004,2,FALSE)</f>
        <v>0</v>
      </c>
      <c r="BN186" s="86">
        <f t="shared" si="127"/>
        <v>2057.5</v>
      </c>
      <c r="BO186" s="79">
        <f t="shared" si="89"/>
        <v>1</v>
      </c>
    </row>
    <row r="187" spans="1:67" ht="14" customHeight="1">
      <c r="A187" s="89" t="s">
        <v>1269</v>
      </c>
      <c r="B187" s="80" t="s">
        <v>1270</v>
      </c>
      <c r="C187" s="99" t="s">
        <v>5</v>
      </c>
      <c r="D187" s="99" t="s">
        <v>1644</v>
      </c>
      <c r="E187" s="80" t="s">
        <v>1067</v>
      </c>
      <c r="F187" s="81" t="s">
        <v>1507</v>
      </c>
      <c r="G187" s="79">
        <v>44</v>
      </c>
      <c r="H187" s="79" t="str">
        <f t="shared" si="128"/>
        <v>S44</v>
      </c>
      <c r="I187" s="82">
        <f>VLOOKUP(H187,'Tableau coefficient '!$A$3:$B$1004,2,FALSE)</f>
        <v>74.25</v>
      </c>
      <c r="J187" s="81">
        <v>0</v>
      </c>
      <c r="K187" s="79">
        <v>0</v>
      </c>
      <c r="L187" s="79" t="str">
        <f t="shared" si="129"/>
        <v>00</v>
      </c>
      <c r="M187" s="82">
        <f>VLOOKUP(L187,'Tableau coefficient '!$A$3:$B$1004,2,FALSE)</f>
        <v>0</v>
      </c>
      <c r="N187" s="81" t="s">
        <v>1507</v>
      </c>
      <c r="O187" s="79">
        <v>24</v>
      </c>
      <c r="P187" s="79" t="str">
        <f t="shared" si="130"/>
        <v>S24</v>
      </c>
      <c r="Q187" s="82">
        <f>VLOOKUP(P187,'Tableau coefficient '!$A$3:$B$1004,2,FALSE)</f>
        <v>89.25</v>
      </c>
      <c r="R187" s="81">
        <v>0</v>
      </c>
      <c r="S187" s="79">
        <v>0</v>
      </c>
      <c r="T187" s="79" t="str">
        <f t="shared" si="131"/>
        <v>00</v>
      </c>
      <c r="U187" s="82">
        <f>VLOOKUP(T187,'Tableau coefficient '!$A$3:$B$1004,2,FALSE)</f>
        <v>0</v>
      </c>
      <c r="V187" s="83">
        <v>0</v>
      </c>
      <c r="W187" s="84">
        <v>0</v>
      </c>
      <c r="X187" s="84" t="str">
        <f t="shared" si="132"/>
        <v>00</v>
      </c>
      <c r="Y187" s="85">
        <f>(VLOOKUP(X187,'Tableau coefficient '!$A$3:$B$1004,2,FALSE))*2</f>
        <v>0</v>
      </c>
      <c r="Z187" s="83">
        <v>0</v>
      </c>
      <c r="AA187" s="75">
        <v>0</v>
      </c>
      <c r="AB187" s="84" t="str">
        <f t="shared" si="133"/>
        <v>00</v>
      </c>
      <c r="AC187" s="85">
        <f>(VLOOKUP(AB187,'Tableau coefficient '!$A$3:$B$1004,2,FALSE))*2</f>
        <v>0</v>
      </c>
      <c r="AD187" s="81">
        <v>0</v>
      </c>
      <c r="AE187" s="79">
        <v>0</v>
      </c>
      <c r="AF187" s="79" t="str">
        <f t="shared" si="134"/>
        <v>00</v>
      </c>
      <c r="AG187" s="82">
        <f>VLOOKUP(AF187,'Tableau coefficient '!$A$3:$B$1004,2,FALSE)</f>
        <v>0</v>
      </c>
      <c r="AH187" s="81">
        <v>0</v>
      </c>
      <c r="AI187" s="79">
        <v>0</v>
      </c>
      <c r="AJ187" s="79" t="str">
        <f t="shared" si="135"/>
        <v>00</v>
      </c>
      <c r="AK187" s="82">
        <f>VLOOKUP(AJ187,'Tableau coefficient '!$A$3:$B$1004,2,FALSE)</f>
        <v>0</v>
      </c>
      <c r="AL187" s="81">
        <v>0</v>
      </c>
      <c r="AM187" s="79">
        <v>0</v>
      </c>
      <c r="AN187" s="79" t="str">
        <f t="shared" si="136"/>
        <v>00</v>
      </c>
      <c r="AO187" s="82">
        <f>VLOOKUP(AN187,'Tableau coefficient '!$A$3:$B$1004,2,FALSE)</f>
        <v>0</v>
      </c>
      <c r="AP187" s="81">
        <v>0</v>
      </c>
      <c r="AQ187" s="79">
        <v>0</v>
      </c>
      <c r="AR187" s="79" t="str">
        <f t="shared" si="137"/>
        <v>00</v>
      </c>
      <c r="AS187" s="82">
        <f>VLOOKUP(AR187,'Tableau coefficient '!$A$3:$B$1004,2,FALSE)</f>
        <v>0</v>
      </c>
      <c r="AT187" s="81">
        <v>0</v>
      </c>
      <c r="AU187" s="79">
        <v>0</v>
      </c>
      <c r="AV187" s="79" t="str">
        <f t="shared" si="138"/>
        <v>00</v>
      </c>
      <c r="AW187" s="82">
        <f>VLOOKUP(AV187,'Tableau coefficient '!$A$3:$B$1004,2,FALSE)</f>
        <v>0</v>
      </c>
      <c r="AX187" s="81">
        <v>0</v>
      </c>
      <c r="AY187" s="79">
        <v>0</v>
      </c>
      <c r="AZ187" s="79" t="str">
        <f t="shared" si="139"/>
        <v>00</v>
      </c>
      <c r="BA187" s="82">
        <f>VLOOKUP(AZ187,'Tableau coefficient '!$A$3:$B$1004,2,FALSE)</f>
        <v>0</v>
      </c>
      <c r="BB187" s="83">
        <v>0</v>
      </c>
      <c r="BC187" s="84">
        <v>0</v>
      </c>
      <c r="BD187" s="84" t="str">
        <f t="shared" si="140"/>
        <v>00</v>
      </c>
      <c r="BE187" s="85">
        <f>(VLOOKUP(BD187,'Tableau coefficient '!$A$3:$B$1004,2,FALSE))*2</f>
        <v>0</v>
      </c>
      <c r="BF187" s="81">
        <v>0</v>
      </c>
      <c r="BG187" s="79">
        <v>0</v>
      </c>
      <c r="BH187" s="79" t="str">
        <f t="shared" si="141"/>
        <v>00</v>
      </c>
      <c r="BI187" s="82">
        <f>VLOOKUP(BH187,'Tableau coefficient '!$A$3:$B$1004,2,FALSE)</f>
        <v>0</v>
      </c>
      <c r="BJ187" s="81">
        <v>0</v>
      </c>
      <c r="BK187" s="79">
        <v>0</v>
      </c>
      <c r="BL187" s="79" t="str">
        <f t="shared" si="142"/>
        <v>00</v>
      </c>
      <c r="BM187" s="82">
        <f>VLOOKUP(BL187,'Tableau coefficient '!$A$3:$B$1004,2,FALSE)</f>
        <v>0</v>
      </c>
      <c r="BN187" s="86">
        <f t="shared" si="127"/>
        <v>163.5</v>
      </c>
      <c r="BO187" s="79">
        <f t="shared" si="89"/>
        <v>252</v>
      </c>
    </row>
    <row r="188" spans="1:67" ht="14" customHeight="1">
      <c r="A188" s="89" t="s">
        <v>1271</v>
      </c>
      <c r="B188" s="80" t="s">
        <v>1272</v>
      </c>
      <c r="C188" s="99" t="s">
        <v>5</v>
      </c>
      <c r="D188" s="99" t="s">
        <v>1645</v>
      </c>
      <c r="E188" s="78"/>
      <c r="F188" s="81">
        <v>0</v>
      </c>
      <c r="G188" s="79">
        <v>0</v>
      </c>
      <c r="H188" s="79" t="str">
        <f t="shared" si="128"/>
        <v>00</v>
      </c>
      <c r="I188" s="82">
        <f>VLOOKUP(H188,'Tableau coefficient '!$A$3:$B$1004,2,FALSE)</f>
        <v>0</v>
      </c>
      <c r="J188" s="81">
        <v>0</v>
      </c>
      <c r="K188" s="79">
        <v>0</v>
      </c>
      <c r="L188" s="79" t="str">
        <f t="shared" si="129"/>
        <v>00</v>
      </c>
      <c r="M188" s="82">
        <f>VLOOKUP(L188,'Tableau coefficient '!$A$3:$B$1004,2,FALSE)</f>
        <v>0</v>
      </c>
      <c r="N188" s="81">
        <v>0</v>
      </c>
      <c r="O188" s="79">
        <v>0</v>
      </c>
      <c r="P188" s="79" t="str">
        <f t="shared" si="130"/>
        <v>00</v>
      </c>
      <c r="Q188" s="82">
        <f>VLOOKUP(P188,'Tableau coefficient '!$A$3:$B$1004,2,FALSE)</f>
        <v>0</v>
      </c>
      <c r="R188" s="81">
        <v>0</v>
      </c>
      <c r="S188" s="79">
        <v>0</v>
      </c>
      <c r="T188" s="79" t="str">
        <f t="shared" si="131"/>
        <v>00</v>
      </c>
      <c r="U188" s="82">
        <f>VLOOKUP(T188,'Tableau coefficient '!$A$3:$B$1004,2,FALSE)</f>
        <v>0</v>
      </c>
      <c r="V188" s="83">
        <v>0</v>
      </c>
      <c r="W188" s="84">
        <v>0</v>
      </c>
      <c r="X188" s="84" t="str">
        <f t="shared" si="132"/>
        <v>00</v>
      </c>
      <c r="Y188" s="85">
        <f>(VLOOKUP(X188,'Tableau coefficient '!$A$3:$B$1004,2,FALSE))*2</f>
        <v>0</v>
      </c>
      <c r="Z188" s="83">
        <v>0</v>
      </c>
      <c r="AA188" s="75">
        <v>0</v>
      </c>
      <c r="AB188" s="84" t="str">
        <f t="shared" si="133"/>
        <v>00</v>
      </c>
      <c r="AC188" s="85">
        <f>(VLOOKUP(AB188,'Tableau coefficient '!$A$3:$B$1004,2,FALSE))*2</f>
        <v>0</v>
      </c>
      <c r="AD188" s="81">
        <v>0</v>
      </c>
      <c r="AE188" s="79">
        <v>0</v>
      </c>
      <c r="AF188" s="79" t="str">
        <f t="shared" si="134"/>
        <v>00</v>
      </c>
      <c r="AG188" s="82">
        <f>VLOOKUP(AF188,'Tableau coefficient '!$A$3:$B$1004,2,FALSE)</f>
        <v>0</v>
      </c>
      <c r="AH188" s="81">
        <v>0</v>
      </c>
      <c r="AI188" s="79">
        <v>0</v>
      </c>
      <c r="AJ188" s="79" t="str">
        <f t="shared" si="135"/>
        <v>00</v>
      </c>
      <c r="AK188" s="82">
        <f>VLOOKUP(AJ188,'Tableau coefficient '!$A$3:$B$1004,2,FALSE)</f>
        <v>0</v>
      </c>
      <c r="AL188" s="81">
        <v>0</v>
      </c>
      <c r="AM188" s="79">
        <v>0</v>
      </c>
      <c r="AN188" s="79" t="str">
        <f t="shared" si="136"/>
        <v>00</v>
      </c>
      <c r="AO188" s="82">
        <f>VLOOKUP(AN188,'Tableau coefficient '!$A$3:$B$1004,2,FALSE)</f>
        <v>0</v>
      </c>
      <c r="AP188" s="81">
        <v>0</v>
      </c>
      <c r="AQ188" s="79">
        <v>0</v>
      </c>
      <c r="AR188" s="79" t="str">
        <f t="shared" si="137"/>
        <v>00</v>
      </c>
      <c r="AS188" s="82">
        <f>VLOOKUP(AR188,'Tableau coefficient '!$A$3:$B$1004,2,FALSE)</f>
        <v>0</v>
      </c>
      <c r="AT188" s="81">
        <v>0</v>
      </c>
      <c r="AU188" s="79">
        <v>0</v>
      </c>
      <c r="AV188" s="79" t="str">
        <f t="shared" si="138"/>
        <v>00</v>
      </c>
      <c r="AW188" s="82">
        <f>VLOOKUP(AV188,'Tableau coefficient '!$A$3:$B$1004,2,FALSE)</f>
        <v>0</v>
      </c>
      <c r="AX188" s="81">
        <v>0</v>
      </c>
      <c r="AY188" s="79">
        <v>0</v>
      </c>
      <c r="AZ188" s="79" t="str">
        <f t="shared" si="139"/>
        <v>00</v>
      </c>
      <c r="BA188" s="82">
        <f>VLOOKUP(AZ188,'Tableau coefficient '!$A$3:$B$1004,2,FALSE)</f>
        <v>0</v>
      </c>
      <c r="BB188" s="83">
        <v>0</v>
      </c>
      <c r="BC188" s="84">
        <v>0</v>
      </c>
      <c r="BD188" s="84" t="str">
        <f t="shared" si="140"/>
        <v>00</v>
      </c>
      <c r="BE188" s="85">
        <f>(VLOOKUP(BD188,'Tableau coefficient '!$A$3:$B$1004,2,FALSE))*2</f>
        <v>0</v>
      </c>
      <c r="BF188" s="81">
        <v>0</v>
      </c>
      <c r="BG188" s="79">
        <v>0</v>
      </c>
      <c r="BH188" s="79" t="str">
        <f t="shared" si="141"/>
        <v>00</v>
      </c>
      <c r="BI188" s="82">
        <f>VLOOKUP(BH188,'Tableau coefficient '!$A$3:$B$1004,2,FALSE)</f>
        <v>0</v>
      </c>
      <c r="BJ188" s="81">
        <v>0</v>
      </c>
      <c r="BK188" s="79">
        <v>0</v>
      </c>
      <c r="BL188" s="79" t="str">
        <f t="shared" si="142"/>
        <v>00</v>
      </c>
      <c r="BM188" s="82">
        <f>VLOOKUP(BL188,'Tableau coefficient '!$A$3:$B$1004,2,FALSE)</f>
        <v>0</v>
      </c>
      <c r="BN188" s="86">
        <f t="shared" si="127"/>
        <v>0</v>
      </c>
      <c r="BO188" s="79">
        <f t="shared" si="89"/>
        <v>303</v>
      </c>
    </row>
    <row r="189" spans="1:67" ht="14" customHeight="1">
      <c r="A189" s="89" t="s">
        <v>1273</v>
      </c>
      <c r="B189" s="80" t="s">
        <v>1274</v>
      </c>
      <c r="C189" s="99" t="s">
        <v>5</v>
      </c>
      <c r="D189" s="99" t="s">
        <v>1644</v>
      </c>
      <c r="E189" s="80" t="s">
        <v>11</v>
      </c>
      <c r="F189" s="81">
        <v>0</v>
      </c>
      <c r="G189" s="79">
        <v>0</v>
      </c>
      <c r="H189" s="79" t="str">
        <f t="shared" si="128"/>
        <v>00</v>
      </c>
      <c r="I189" s="82">
        <f>VLOOKUP(H189,'Tableau coefficient '!$A$3:$B$1004,2,FALSE)</f>
        <v>0</v>
      </c>
      <c r="J189" s="81">
        <v>0</v>
      </c>
      <c r="K189" s="79">
        <v>0</v>
      </c>
      <c r="L189" s="79" t="str">
        <f t="shared" si="129"/>
        <v>00</v>
      </c>
      <c r="M189" s="82">
        <f>VLOOKUP(L189,'Tableau coefficient '!$A$3:$B$1004,2,FALSE)</f>
        <v>0</v>
      </c>
      <c r="N189" s="81">
        <v>0</v>
      </c>
      <c r="O189" s="79">
        <v>0</v>
      </c>
      <c r="P189" s="79" t="str">
        <f t="shared" si="130"/>
        <v>00</v>
      </c>
      <c r="Q189" s="82">
        <f>VLOOKUP(P189,'Tableau coefficient '!$A$3:$B$1004,2,FALSE)</f>
        <v>0</v>
      </c>
      <c r="R189" s="81">
        <v>0</v>
      </c>
      <c r="S189" s="79">
        <v>0</v>
      </c>
      <c r="T189" s="79" t="str">
        <f t="shared" si="131"/>
        <v>00</v>
      </c>
      <c r="U189" s="82">
        <f>VLOOKUP(T189,'Tableau coefficient '!$A$3:$B$1004,2,FALSE)</f>
        <v>0</v>
      </c>
      <c r="V189" s="83">
        <v>0</v>
      </c>
      <c r="W189" s="84">
        <v>0</v>
      </c>
      <c r="X189" s="84" t="str">
        <f t="shared" si="132"/>
        <v>00</v>
      </c>
      <c r="Y189" s="85">
        <f>(VLOOKUP(X189,'Tableau coefficient '!$A$3:$B$1004,2,FALSE))*2</f>
        <v>0</v>
      </c>
      <c r="Z189" s="83">
        <v>0</v>
      </c>
      <c r="AA189" s="75">
        <v>0</v>
      </c>
      <c r="AB189" s="84" t="str">
        <f t="shared" si="133"/>
        <v>00</v>
      </c>
      <c r="AC189" s="85">
        <f>(VLOOKUP(AB189,'Tableau coefficient '!$A$3:$B$1004,2,FALSE))*2</f>
        <v>0</v>
      </c>
      <c r="AD189" s="81">
        <v>0</v>
      </c>
      <c r="AE189" s="79">
        <v>0</v>
      </c>
      <c r="AF189" s="79" t="str">
        <f t="shared" si="134"/>
        <v>00</v>
      </c>
      <c r="AG189" s="82">
        <f>VLOOKUP(AF189,'Tableau coefficient '!$A$3:$B$1004,2,FALSE)</f>
        <v>0</v>
      </c>
      <c r="AH189" s="81">
        <v>0</v>
      </c>
      <c r="AI189" s="79">
        <v>0</v>
      </c>
      <c r="AJ189" s="79" t="str">
        <f t="shared" si="135"/>
        <v>00</v>
      </c>
      <c r="AK189" s="82">
        <f>VLOOKUP(AJ189,'Tableau coefficient '!$A$3:$B$1004,2,FALSE)</f>
        <v>0</v>
      </c>
      <c r="AL189" s="81">
        <v>0</v>
      </c>
      <c r="AM189" s="79">
        <v>0</v>
      </c>
      <c r="AN189" s="79" t="str">
        <f t="shared" si="136"/>
        <v>00</v>
      </c>
      <c r="AO189" s="82">
        <f>VLOOKUP(AN189,'Tableau coefficient '!$A$3:$B$1004,2,FALSE)</f>
        <v>0</v>
      </c>
      <c r="AP189" s="81">
        <v>0</v>
      </c>
      <c r="AQ189" s="79">
        <v>0</v>
      </c>
      <c r="AR189" s="79" t="str">
        <f t="shared" si="137"/>
        <v>00</v>
      </c>
      <c r="AS189" s="82">
        <f>VLOOKUP(AR189,'Tableau coefficient '!$A$3:$B$1004,2,FALSE)</f>
        <v>0</v>
      </c>
      <c r="AT189" s="81">
        <v>0</v>
      </c>
      <c r="AU189" s="79">
        <v>0</v>
      </c>
      <c r="AV189" s="79" t="str">
        <f t="shared" si="138"/>
        <v>00</v>
      </c>
      <c r="AW189" s="82">
        <f>VLOOKUP(AV189,'Tableau coefficient '!$A$3:$B$1004,2,FALSE)</f>
        <v>0</v>
      </c>
      <c r="AX189" s="81">
        <v>0</v>
      </c>
      <c r="AY189" s="79">
        <v>0</v>
      </c>
      <c r="AZ189" s="79" t="str">
        <f t="shared" si="139"/>
        <v>00</v>
      </c>
      <c r="BA189" s="82">
        <f>VLOOKUP(AZ189,'Tableau coefficient '!$A$3:$B$1004,2,FALSE)</f>
        <v>0</v>
      </c>
      <c r="BB189" s="83">
        <v>0</v>
      </c>
      <c r="BC189" s="84">
        <v>0</v>
      </c>
      <c r="BD189" s="84" t="str">
        <f t="shared" si="140"/>
        <v>00</v>
      </c>
      <c r="BE189" s="85">
        <f>(VLOOKUP(BD189,'Tableau coefficient '!$A$3:$B$1004,2,FALSE))*2</f>
        <v>0</v>
      </c>
      <c r="BF189" s="81">
        <v>0</v>
      </c>
      <c r="BG189" s="79">
        <v>0</v>
      </c>
      <c r="BH189" s="79" t="str">
        <f t="shared" si="141"/>
        <v>00</v>
      </c>
      <c r="BI189" s="82">
        <f>VLOOKUP(BH189,'Tableau coefficient '!$A$3:$B$1004,2,FALSE)</f>
        <v>0</v>
      </c>
      <c r="BJ189" s="81">
        <v>0</v>
      </c>
      <c r="BK189" s="79">
        <v>0</v>
      </c>
      <c r="BL189" s="79" t="str">
        <f t="shared" si="142"/>
        <v>00</v>
      </c>
      <c r="BM189" s="82">
        <f>VLOOKUP(BL189,'Tableau coefficient '!$A$3:$B$1004,2,FALSE)</f>
        <v>0</v>
      </c>
      <c r="BN189" s="86">
        <f t="shared" si="127"/>
        <v>0</v>
      </c>
      <c r="BO189" s="79">
        <f t="shared" si="89"/>
        <v>303</v>
      </c>
    </row>
    <row r="190" spans="1:67" ht="14" customHeight="1">
      <c r="A190" s="89" t="s">
        <v>1275</v>
      </c>
      <c r="B190" s="80" t="s">
        <v>1636</v>
      </c>
      <c r="C190" s="99" t="s">
        <v>5</v>
      </c>
      <c r="D190" s="99" t="s">
        <v>1644</v>
      </c>
      <c r="E190" s="80" t="s">
        <v>11</v>
      </c>
      <c r="F190" s="81">
        <v>0</v>
      </c>
      <c r="G190" s="79">
        <v>0</v>
      </c>
      <c r="H190" s="79" t="str">
        <f t="shared" si="128"/>
        <v>00</v>
      </c>
      <c r="I190" s="82">
        <f>VLOOKUP(H190,'Tableau coefficient '!$A$3:$B$1004,2,FALSE)</f>
        <v>0</v>
      </c>
      <c r="J190" s="81">
        <v>0</v>
      </c>
      <c r="K190" s="79">
        <v>0</v>
      </c>
      <c r="L190" s="79" t="str">
        <f t="shared" si="129"/>
        <v>00</v>
      </c>
      <c r="M190" s="82">
        <f>VLOOKUP(L190,'Tableau coefficient '!$A$3:$B$1004,2,FALSE)</f>
        <v>0</v>
      </c>
      <c r="N190" s="81">
        <v>0</v>
      </c>
      <c r="O190" s="79">
        <v>0</v>
      </c>
      <c r="P190" s="79" t="str">
        <f t="shared" si="130"/>
        <v>00</v>
      </c>
      <c r="Q190" s="82">
        <f>VLOOKUP(P190,'Tableau coefficient '!$A$3:$B$1004,2,FALSE)</f>
        <v>0</v>
      </c>
      <c r="R190" s="81">
        <v>0</v>
      </c>
      <c r="S190" s="79">
        <v>0</v>
      </c>
      <c r="T190" s="79" t="str">
        <f t="shared" si="131"/>
        <v>00</v>
      </c>
      <c r="U190" s="82">
        <f>VLOOKUP(T190,'Tableau coefficient '!$A$3:$B$1004,2,FALSE)</f>
        <v>0</v>
      </c>
      <c r="V190" s="83" t="s">
        <v>1507</v>
      </c>
      <c r="W190" s="84">
        <v>21</v>
      </c>
      <c r="X190" s="84" t="str">
        <f t="shared" si="132"/>
        <v>S21</v>
      </c>
      <c r="Y190" s="85">
        <f>(VLOOKUP(X190,'Tableau coefficient '!$A$3:$B$1004,2,FALSE))*2</f>
        <v>183</v>
      </c>
      <c r="Z190" s="83">
        <v>0</v>
      </c>
      <c r="AA190" s="75">
        <v>0</v>
      </c>
      <c r="AB190" s="84" t="str">
        <f t="shared" si="133"/>
        <v>00</v>
      </c>
      <c r="AC190" s="85">
        <f>(VLOOKUP(AB190,'Tableau coefficient '!$A$3:$B$1004,2,FALSE))*2</f>
        <v>0</v>
      </c>
      <c r="AD190" s="81" t="s">
        <v>1507</v>
      </c>
      <c r="AE190" s="79">
        <v>37</v>
      </c>
      <c r="AF190" s="79" t="str">
        <f t="shared" si="134"/>
        <v>S37</v>
      </c>
      <c r="AG190" s="82">
        <f>VLOOKUP(AF190,'Tableau coefficient '!$A$3:$B$1004,2,FALSE)</f>
        <v>79.5</v>
      </c>
      <c r="AH190" s="81">
        <v>0</v>
      </c>
      <c r="AI190" s="79">
        <v>0</v>
      </c>
      <c r="AJ190" s="79" t="str">
        <f t="shared" si="135"/>
        <v>00</v>
      </c>
      <c r="AK190" s="82">
        <f>VLOOKUP(AJ190,'Tableau coefficient '!$A$3:$B$1004,2,FALSE)</f>
        <v>0</v>
      </c>
      <c r="AL190" s="81">
        <v>0</v>
      </c>
      <c r="AM190" s="79">
        <v>0</v>
      </c>
      <c r="AN190" s="79" t="str">
        <f t="shared" si="136"/>
        <v>00</v>
      </c>
      <c r="AO190" s="82">
        <f>VLOOKUP(AN190,'Tableau coefficient '!$A$3:$B$1004,2,FALSE)</f>
        <v>0</v>
      </c>
      <c r="AP190" s="81">
        <v>0</v>
      </c>
      <c r="AQ190" s="79">
        <v>0</v>
      </c>
      <c r="AR190" s="79" t="str">
        <f t="shared" si="137"/>
        <v>00</v>
      </c>
      <c r="AS190" s="82">
        <f>VLOOKUP(AR190,'Tableau coefficient '!$A$3:$B$1004,2,FALSE)</f>
        <v>0</v>
      </c>
      <c r="AT190" s="81">
        <v>0</v>
      </c>
      <c r="AU190" s="79">
        <v>0</v>
      </c>
      <c r="AV190" s="79" t="str">
        <f t="shared" si="138"/>
        <v>00</v>
      </c>
      <c r="AW190" s="82">
        <f>VLOOKUP(AV190,'Tableau coefficient '!$A$3:$B$1004,2,FALSE)</f>
        <v>0</v>
      </c>
      <c r="AX190" s="81">
        <v>0</v>
      </c>
      <c r="AY190" s="79">
        <v>0</v>
      </c>
      <c r="AZ190" s="79" t="str">
        <f t="shared" si="139"/>
        <v>00</v>
      </c>
      <c r="BA190" s="82">
        <f>VLOOKUP(AZ190,'Tableau coefficient '!$A$3:$B$1004,2,FALSE)</f>
        <v>0</v>
      </c>
      <c r="BB190" s="83">
        <v>0</v>
      </c>
      <c r="BC190" s="84">
        <v>0</v>
      </c>
      <c r="BD190" s="84" t="str">
        <f t="shared" si="140"/>
        <v>00</v>
      </c>
      <c r="BE190" s="85">
        <f>(VLOOKUP(BD190,'Tableau coefficient '!$A$3:$B$1004,2,FALSE))*2</f>
        <v>0</v>
      </c>
      <c r="BF190" s="81">
        <v>0</v>
      </c>
      <c r="BG190" s="79">
        <v>0</v>
      </c>
      <c r="BH190" s="79" t="str">
        <f t="shared" si="141"/>
        <v>00</v>
      </c>
      <c r="BI190" s="82">
        <f>VLOOKUP(BH190,'Tableau coefficient '!$A$3:$B$1004,2,FALSE)</f>
        <v>0</v>
      </c>
      <c r="BJ190" s="81">
        <v>0</v>
      </c>
      <c r="BK190" s="79">
        <v>0</v>
      </c>
      <c r="BL190" s="79" t="str">
        <f t="shared" si="142"/>
        <v>00</v>
      </c>
      <c r="BM190" s="82">
        <f>VLOOKUP(BL190,'Tableau coefficient '!$A$3:$B$1004,2,FALSE)</f>
        <v>0</v>
      </c>
      <c r="BN190" s="86">
        <f t="shared" si="127"/>
        <v>262.5</v>
      </c>
      <c r="BO190" s="79">
        <f t="shared" si="89"/>
        <v>197</v>
      </c>
    </row>
    <row r="191" spans="1:67" ht="14" customHeight="1">
      <c r="A191" s="89" t="s">
        <v>1276</v>
      </c>
      <c r="B191" s="80" t="s">
        <v>1277</v>
      </c>
      <c r="C191" s="99" t="s">
        <v>5</v>
      </c>
      <c r="D191" s="99" t="s">
        <v>1643</v>
      </c>
      <c r="E191" s="80" t="s">
        <v>16</v>
      </c>
      <c r="F191" s="81" t="s">
        <v>1507</v>
      </c>
      <c r="G191" s="79">
        <v>31</v>
      </c>
      <c r="H191" s="79" t="str">
        <f t="shared" si="128"/>
        <v>S31</v>
      </c>
      <c r="I191" s="82">
        <f>VLOOKUP(H191,'Tableau coefficient '!$A$3:$B$1004,2,FALSE)</f>
        <v>84</v>
      </c>
      <c r="J191" s="81">
        <v>0</v>
      </c>
      <c r="K191" s="79">
        <v>0</v>
      </c>
      <c r="L191" s="79" t="str">
        <f t="shared" si="129"/>
        <v>00</v>
      </c>
      <c r="M191" s="82">
        <f>VLOOKUP(L191,'Tableau coefficient '!$A$3:$B$1004,2,FALSE)</f>
        <v>0</v>
      </c>
      <c r="N191" s="81" t="s">
        <v>1507</v>
      </c>
      <c r="O191" s="79">
        <v>6</v>
      </c>
      <c r="P191" s="79" t="str">
        <f t="shared" si="130"/>
        <v>S6</v>
      </c>
      <c r="Q191" s="82">
        <f>VLOOKUP(P191,'Tableau coefficient '!$A$3:$B$1004,2,FALSE)</f>
        <v>135</v>
      </c>
      <c r="R191" s="81">
        <v>0</v>
      </c>
      <c r="S191" s="79">
        <v>0</v>
      </c>
      <c r="T191" s="79" t="str">
        <f t="shared" si="131"/>
        <v>00</v>
      </c>
      <c r="U191" s="82">
        <f>VLOOKUP(T191,'Tableau coefficient '!$A$3:$B$1004,2,FALSE)</f>
        <v>0</v>
      </c>
      <c r="V191" s="83">
        <v>0</v>
      </c>
      <c r="W191" s="84">
        <v>0</v>
      </c>
      <c r="X191" s="84" t="str">
        <f t="shared" si="132"/>
        <v>00</v>
      </c>
      <c r="Y191" s="85">
        <f>(VLOOKUP(X191,'Tableau coefficient '!$A$3:$B$1004,2,FALSE))*2</f>
        <v>0</v>
      </c>
      <c r="Z191" s="83">
        <v>0</v>
      </c>
      <c r="AA191" s="75">
        <v>0</v>
      </c>
      <c r="AB191" s="84" t="str">
        <f t="shared" si="133"/>
        <v>00</v>
      </c>
      <c r="AC191" s="85">
        <f>(VLOOKUP(AB191,'Tableau coefficient '!$A$3:$B$1004,2,FALSE))*2</f>
        <v>0</v>
      </c>
      <c r="AD191" s="81">
        <v>0</v>
      </c>
      <c r="AE191" s="79">
        <v>0</v>
      </c>
      <c r="AF191" s="79" t="str">
        <f t="shared" si="134"/>
        <v>00</v>
      </c>
      <c r="AG191" s="82">
        <f>VLOOKUP(AF191,'Tableau coefficient '!$A$3:$B$1004,2,FALSE)</f>
        <v>0</v>
      </c>
      <c r="AH191" s="81">
        <v>0</v>
      </c>
      <c r="AI191" s="79">
        <v>0</v>
      </c>
      <c r="AJ191" s="79" t="str">
        <f t="shared" si="135"/>
        <v>00</v>
      </c>
      <c r="AK191" s="82">
        <f>VLOOKUP(AJ191,'Tableau coefficient '!$A$3:$B$1004,2,FALSE)</f>
        <v>0</v>
      </c>
      <c r="AL191" s="81" t="s">
        <v>5</v>
      </c>
      <c r="AM191" s="79">
        <v>16</v>
      </c>
      <c r="AN191" s="79" t="str">
        <f t="shared" si="136"/>
        <v>M16</v>
      </c>
      <c r="AO191" s="82">
        <f>VLOOKUP(AN191,'Tableau coefficient '!$A$3:$B$1004,2,FALSE)</f>
        <v>127</v>
      </c>
      <c r="AP191" s="81">
        <v>0</v>
      </c>
      <c r="AQ191" s="79">
        <v>0</v>
      </c>
      <c r="AR191" s="79" t="str">
        <f t="shared" si="137"/>
        <v>00</v>
      </c>
      <c r="AS191" s="82">
        <f>VLOOKUP(AR191,'Tableau coefficient '!$A$3:$B$1004,2,FALSE)</f>
        <v>0</v>
      </c>
      <c r="AT191" s="81">
        <v>0</v>
      </c>
      <c r="AU191" s="79">
        <v>0</v>
      </c>
      <c r="AV191" s="79" t="str">
        <f t="shared" si="138"/>
        <v>00</v>
      </c>
      <c r="AW191" s="82">
        <f>VLOOKUP(AV191,'Tableau coefficient '!$A$3:$B$1004,2,FALSE)</f>
        <v>0</v>
      </c>
      <c r="AX191" s="81" t="s">
        <v>1507</v>
      </c>
      <c r="AY191" s="79">
        <v>19</v>
      </c>
      <c r="AZ191" s="79" t="str">
        <f t="shared" si="139"/>
        <v>S19</v>
      </c>
      <c r="BA191" s="82">
        <f>VLOOKUP(AZ191,'Tableau coefficient '!$A$3:$B$1004,2,FALSE)</f>
        <v>93</v>
      </c>
      <c r="BB191" s="83">
        <v>0</v>
      </c>
      <c r="BC191" s="84">
        <v>0</v>
      </c>
      <c r="BD191" s="84" t="str">
        <f t="shared" si="140"/>
        <v>00</v>
      </c>
      <c r="BE191" s="85">
        <f>(VLOOKUP(BD191,'Tableau coefficient '!$A$3:$B$1004,2,FALSE))*2</f>
        <v>0</v>
      </c>
      <c r="BF191" s="81">
        <v>0</v>
      </c>
      <c r="BG191" s="79">
        <v>0</v>
      </c>
      <c r="BH191" s="79" t="str">
        <f t="shared" si="141"/>
        <v>00</v>
      </c>
      <c r="BI191" s="82">
        <f>VLOOKUP(BH191,'Tableau coefficient '!$A$3:$B$1004,2,FALSE)</f>
        <v>0</v>
      </c>
      <c r="BJ191" s="81">
        <v>0</v>
      </c>
      <c r="BK191" s="79">
        <v>0</v>
      </c>
      <c r="BL191" s="79" t="str">
        <f t="shared" si="142"/>
        <v>00</v>
      </c>
      <c r="BM191" s="82">
        <f>VLOOKUP(BL191,'Tableau coefficient '!$A$3:$B$1004,2,FALSE)</f>
        <v>0</v>
      </c>
      <c r="BN191" s="86">
        <f t="shared" si="127"/>
        <v>439</v>
      </c>
      <c r="BO191" s="79">
        <f t="shared" si="89"/>
        <v>139</v>
      </c>
    </row>
    <row r="192" spans="1:67" ht="14" customHeight="1">
      <c r="A192" s="89" t="s">
        <v>1046</v>
      </c>
      <c r="B192" s="80" t="s">
        <v>1278</v>
      </c>
      <c r="C192" s="99" t="s">
        <v>5</v>
      </c>
      <c r="D192" s="99" t="s">
        <v>1643</v>
      </c>
      <c r="E192" s="80" t="s">
        <v>13</v>
      </c>
      <c r="F192" s="81" t="s">
        <v>1507</v>
      </c>
      <c r="G192" s="79">
        <v>19</v>
      </c>
      <c r="H192" s="79" t="str">
        <f t="shared" si="128"/>
        <v>S19</v>
      </c>
      <c r="I192" s="82">
        <f>VLOOKUP(H192,'Tableau coefficient '!$A$3:$B$1004,2,FALSE)</f>
        <v>93</v>
      </c>
      <c r="J192" s="81" t="s">
        <v>1507</v>
      </c>
      <c r="K192" s="79">
        <v>5</v>
      </c>
      <c r="L192" s="79" t="str">
        <f t="shared" si="129"/>
        <v>S5</v>
      </c>
      <c r="M192" s="82">
        <f>VLOOKUP(L192,'Tableau coefficient '!$A$3:$B$1004,2,FALSE)</f>
        <v>142.5</v>
      </c>
      <c r="N192" s="81" t="s">
        <v>5</v>
      </c>
      <c r="O192" s="79">
        <v>3</v>
      </c>
      <c r="P192" s="79" t="str">
        <f t="shared" si="130"/>
        <v>M3</v>
      </c>
      <c r="Q192" s="82">
        <f>VLOOKUP(P192,'Tableau coefficient '!$A$3:$B$1004,2,FALSE)</f>
        <v>220</v>
      </c>
      <c r="R192" s="81" t="s">
        <v>1507</v>
      </c>
      <c r="S192" s="79">
        <v>8</v>
      </c>
      <c r="T192" s="79" t="str">
        <f t="shared" si="131"/>
        <v>S8</v>
      </c>
      <c r="U192" s="82">
        <f>VLOOKUP(T192,'Tableau coefficient '!$A$3:$B$1004,2,FALSE)</f>
        <v>120</v>
      </c>
      <c r="V192" s="83">
        <v>0</v>
      </c>
      <c r="W192" s="84">
        <v>0</v>
      </c>
      <c r="X192" s="84" t="str">
        <f t="shared" si="132"/>
        <v>00</v>
      </c>
      <c r="Y192" s="85">
        <f>(VLOOKUP(X192,'Tableau coefficient '!$A$3:$B$1004,2,FALSE))*2</f>
        <v>0</v>
      </c>
      <c r="Z192" s="83" t="s">
        <v>1507</v>
      </c>
      <c r="AA192" s="75">
        <v>1</v>
      </c>
      <c r="AB192" s="84" t="str">
        <f t="shared" si="133"/>
        <v>S1</v>
      </c>
      <c r="AC192" s="85">
        <f>(VLOOKUP(AB192,'Tableau coefficient '!$A$3:$B$1004,2,FALSE))*2</f>
        <v>450</v>
      </c>
      <c r="AD192" s="81" t="s">
        <v>1568</v>
      </c>
      <c r="AE192" s="79">
        <v>2</v>
      </c>
      <c r="AF192" s="79" t="str">
        <f t="shared" si="134"/>
        <v>L2</v>
      </c>
      <c r="AG192" s="82">
        <f>VLOOKUP(AF192,'Tableau coefficient '!$A$3:$B$1004,2,FALSE)</f>
        <v>375</v>
      </c>
      <c r="AH192" s="81">
        <v>0</v>
      </c>
      <c r="AI192" s="79">
        <v>0</v>
      </c>
      <c r="AJ192" s="79" t="str">
        <f t="shared" si="135"/>
        <v>00</v>
      </c>
      <c r="AK192" s="82">
        <f>VLOOKUP(AJ192,'Tableau coefficient '!$A$3:$B$1004,2,FALSE)</f>
        <v>0</v>
      </c>
      <c r="AL192" s="81">
        <v>0</v>
      </c>
      <c r="AM192" s="79">
        <v>0</v>
      </c>
      <c r="AN192" s="79" t="str">
        <f t="shared" si="136"/>
        <v>00</v>
      </c>
      <c r="AO192" s="82">
        <f>VLOOKUP(AN192,'Tableau coefficient '!$A$3:$B$1004,2,FALSE)</f>
        <v>0</v>
      </c>
      <c r="AP192" s="81">
        <v>0</v>
      </c>
      <c r="AQ192" s="79">
        <v>0</v>
      </c>
      <c r="AR192" s="79" t="str">
        <f t="shared" si="137"/>
        <v>00</v>
      </c>
      <c r="AS192" s="82">
        <f>VLOOKUP(AR192,'Tableau coefficient '!$A$3:$B$1004,2,FALSE)</f>
        <v>0</v>
      </c>
      <c r="AT192" s="81">
        <v>0</v>
      </c>
      <c r="AU192" s="79">
        <v>0</v>
      </c>
      <c r="AV192" s="79" t="str">
        <f t="shared" si="138"/>
        <v>00</v>
      </c>
      <c r="AW192" s="82">
        <f>VLOOKUP(AV192,'Tableau coefficient '!$A$3:$B$1004,2,FALSE)</f>
        <v>0</v>
      </c>
      <c r="AX192" s="81">
        <v>0</v>
      </c>
      <c r="AY192" s="79">
        <v>0</v>
      </c>
      <c r="AZ192" s="79" t="str">
        <f t="shared" si="139"/>
        <v>00</v>
      </c>
      <c r="BA192" s="82">
        <f>VLOOKUP(AZ192,'Tableau coefficient '!$A$3:$B$1004,2,FALSE)</f>
        <v>0</v>
      </c>
      <c r="BB192" s="83">
        <v>0</v>
      </c>
      <c r="BC192" s="84">
        <v>0</v>
      </c>
      <c r="BD192" s="84" t="str">
        <f t="shared" si="140"/>
        <v>00</v>
      </c>
      <c r="BE192" s="85">
        <f>(VLOOKUP(BD192,'Tableau coefficient '!$A$3:$B$1004,2,FALSE))*2</f>
        <v>0</v>
      </c>
      <c r="BF192" s="81">
        <v>0</v>
      </c>
      <c r="BG192" s="79">
        <v>0</v>
      </c>
      <c r="BH192" s="79" t="str">
        <f t="shared" si="141"/>
        <v>00</v>
      </c>
      <c r="BI192" s="82">
        <f>VLOOKUP(BH192,'Tableau coefficient '!$A$3:$B$1004,2,FALSE)</f>
        <v>0</v>
      </c>
      <c r="BJ192" s="81">
        <v>0</v>
      </c>
      <c r="BK192" s="79">
        <v>0</v>
      </c>
      <c r="BL192" s="79" t="str">
        <f t="shared" si="142"/>
        <v>00</v>
      </c>
      <c r="BM192" s="82">
        <f>VLOOKUP(BL192,'Tableau coefficient '!$A$3:$B$1004,2,FALSE)</f>
        <v>0</v>
      </c>
      <c r="BN192" s="86">
        <f t="shared" si="127"/>
        <v>1400.5</v>
      </c>
      <c r="BO192" s="79">
        <f t="shared" si="89"/>
        <v>13</v>
      </c>
    </row>
    <row r="193" spans="1:67" ht="14" customHeight="1">
      <c r="A193" s="89" t="s">
        <v>1279</v>
      </c>
      <c r="B193" s="80" t="s">
        <v>1280</v>
      </c>
      <c r="C193" s="99" t="s">
        <v>5</v>
      </c>
      <c r="D193" s="99" t="s">
        <v>1644</v>
      </c>
      <c r="E193" s="80" t="s">
        <v>16</v>
      </c>
      <c r="F193" s="81" t="s">
        <v>1507</v>
      </c>
      <c r="G193" s="79">
        <v>29</v>
      </c>
      <c r="H193" s="79" t="str">
        <f t="shared" si="128"/>
        <v>S29</v>
      </c>
      <c r="I193" s="82">
        <f>VLOOKUP(H193,'Tableau coefficient '!$A$3:$B$1004,2,FALSE)</f>
        <v>85.5</v>
      </c>
      <c r="J193" s="81">
        <v>0</v>
      </c>
      <c r="K193" s="79">
        <v>0</v>
      </c>
      <c r="L193" s="79" t="str">
        <f t="shared" si="129"/>
        <v>00</v>
      </c>
      <c r="M193" s="82">
        <f>VLOOKUP(L193,'Tableau coefficient '!$A$3:$B$1004,2,FALSE)</f>
        <v>0</v>
      </c>
      <c r="N193" s="81">
        <v>0</v>
      </c>
      <c r="O193" s="79">
        <v>0</v>
      </c>
      <c r="P193" s="79" t="str">
        <f t="shared" si="130"/>
        <v>00</v>
      </c>
      <c r="Q193" s="82">
        <f>VLOOKUP(P193,'Tableau coefficient '!$A$3:$B$1004,2,FALSE)</f>
        <v>0</v>
      </c>
      <c r="R193" s="81">
        <v>0</v>
      </c>
      <c r="S193" s="79">
        <v>0</v>
      </c>
      <c r="T193" s="79" t="str">
        <f t="shared" si="131"/>
        <v>00</v>
      </c>
      <c r="U193" s="82">
        <f>VLOOKUP(T193,'Tableau coefficient '!$A$3:$B$1004,2,FALSE)</f>
        <v>0</v>
      </c>
      <c r="V193" s="83">
        <v>0</v>
      </c>
      <c r="W193" s="84">
        <v>0</v>
      </c>
      <c r="X193" s="84" t="str">
        <f t="shared" si="132"/>
        <v>00</v>
      </c>
      <c r="Y193" s="85">
        <f>(VLOOKUP(X193,'Tableau coefficient '!$A$3:$B$1004,2,FALSE))*2</f>
        <v>0</v>
      </c>
      <c r="Z193" s="83">
        <v>0</v>
      </c>
      <c r="AA193" s="75">
        <v>0</v>
      </c>
      <c r="AB193" s="84" t="str">
        <f t="shared" si="133"/>
        <v>00</v>
      </c>
      <c r="AC193" s="85">
        <f>(VLOOKUP(AB193,'Tableau coefficient '!$A$3:$B$1004,2,FALSE))*2</f>
        <v>0</v>
      </c>
      <c r="AD193" s="81">
        <v>0</v>
      </c>
      <c r="AE193" s="79">
        <v>0</v>
      </c>
      <c r="AF193" s="79" t="str">
        <f t="shared" si="134"/>
        <v>00</v>
      </c>
      <c r="AG193" s="82">
        <f>VLOOKUP(AF193,'Tableau coefficient '!$A$3:$B$1004,2,FALSE)</f>
        <v>0</v>
      </c>
      <c r="AH193" s="81">
        <v>0</v>
      </c>
      <c r="AI193" s="79">
        <v>0</v>
      </c>
      <c r="AJ193" s="79" t="str">
        <f t="shared" si="135"/>
        <v>00</v>
      </c>
      <c r="AK193" s="82">
        <f>VLOOKUP(AJ193,'Tableau coefficient '!$A$3:$B$1004,2,FALSE)</f>
        <v>0</v>
      </c>
      <c r="AL193" s="81" t="s">
        <v>5</v>
      </c>
      <c r="AM193" s="79">
        <v>58</v>
      </c>
      <c r="AN193" s="79" t="str">
        <f t="shared" si="136"/>
        <v>M58</v>
      </c>
      <c r="AO193" s="82">
        <f>VLOOKUP(AN193,'Tableau coefficient '!$A$3:$B$1004,2,FALSE)</f>
        <v>85</v>
      </c>
      <c r="AP193" s="81">
        <v>0</v>
      </c>
      <c r="AQ193" s="79">
        <v>0</v>
      </c>
      <c r="AR193" s="79" t="str">
        <f t="shared" si="137"/>
        <v>00</v>
      </c>
      <c r="AS193" s="82">
        <f>VLOOKUP(AR193,'Tableau coefficient '!$A$3:$B$1004,2,FALSE)</f>
        <v>0</v>
      </c>
      <c r="AT193" s="81">
        <v>0</v>
      </c>
      <c r="AU193" s="79">
        <v>0</v>
      </c>
      <c r="AV193" s="79" t="str">
        <f t="shared" si="138"/>
        <v>00</v>
      </c>
      <c r="AW193" s="82">
        <f>VLOOKUP(AV193,'Tableau coefficient '!$A$3:$B$1004,2,FALSE)</f>
        <v>0</v>
      </c>
      <c r="AX193" s="81">
        <v>0</v>
      </c>
      <c r="AY193" s="79">
        <v>0</v>
      </c>
      <c r="AZ193" s="79" t="str">
        <f t="shared" si="139"/>
        <v>00</v>
      </c>
      <c r="BA193" s="82">
        <f>VLOOKUP(AZ193,'Tableau coefficient '!$A$3:$B$1004,2,FALSE)</f>
        <v>0</v>
      </c>
      <c r="BB193" s="83">
        <v>0</v>
      </c>
      <c r="BC193" s="84">
        <v>0</v>
      </c>
      <c r="BD193" s="84" t="str">
        <f t="shared" si="140"/>
        <v>00</v>
      </c>
      <c r="BE193" s="85">
        <f>(VLOOKUP(BD193,'Tableau coefficient '!$A$3:$B$1004,2,FALSE))*2</f>
        <v>0</v>
      </c>
      <c r="BF193" s="81">
        <v>0</v>
      </c>
      <c r="BG193" s="79">
        <v>0</v>
      </c>
      <c r="BH193" s="79" t="str">
        <f t="shared" si="141"/>
        <v>00</v>
      </c>
      <c r="BI193" s="82">
        <f>VLOOKUP(BH193,'Tableau coefficient '!$A$3:$B$1004,2,FALSE)</f>
        <v>0</v>
      </c>
      <c r="BJ193" s="81">
        <v>0</v>
      </c>
      <c r="BK193" s="79">
        <v>0</v>
      </c>
      <c r="BL193" s="79" t="str">
        <f t="shared" si="142"/>
        <v>00</v>
      </c>
      <c r="BM193" s="82">
        <f>VLOOKUP(BL193,'Tableau coefficient '!$A$3:$B$1004,2,FALSE)</f>
        <v>0</v>
      </c>
      <c r="BN193" s="86">
        <f t="shared" si="127"/>
        <v>170.5</v>
      </c>
      <c r="BO193" s="79">
        <f t="shared" si="89"/>
        <v>250</v>
      </c>
    </row>
    <row r="194" spans="1:67" ht="14" customHeight="1">
      <c r="A194" s="89" t="s">
        <v>1281</v>
      </c>
      <c r="B194" s="80" t="s">
        <v>1282</v>
      </c>
      <c r="C194" s="99" t="s">
        <v>5</v>
      </c>
      <c r="D194" s="99" t="s">
        <v>1643</v>
      </c>
      <c r="E194" s="80" t="s">
        <v>16</v>
      </c>
      <c r="F194" s="81" t="s">
        <v>1507</v>
      </c>
      <c r="G194" s="79">
        <v>3</v>
      </c>
      <c r="H194" s="79" t="str">
        <f t="shared" si="128"/>
        <v>S3</v>
      </c>
      <c r="I194" s="82">
        <f>VLOOKUP(H194,'Tableau coefficient '!$A$3:$B$1004,2,FALSE)</f>
        <v>165</v>
      </c>
      <c r="J194" s="81">
        <v>0</v>
      </c>
      <c r="K194" s="79">
        <v>0</v>
      </c>
      <c r="L194" s="79" t="str">
        <f t="shared" si="129"/>
        <v>00</v>
      </c>
      <c r="M194" s="82"/>
      <c r="N194" s="81">
        <v>0</v>
      </c>
      <c r="O194" s="79">
        <v>0</v>
      </c>
      <c r="P194" s="79" t="str">
        <f t="shared" si="130"/>
        <v>00</v>
      </c>
      <c r="Q194" s="82">
        <f>VLOOKUP(P194,'Tableau coefficient '!$A$3:$B$1004,2,FALSE)</f>
        <v>0</v>
      </c>
      <c r="R194" s="81" t="s">
        <v>1507</v>
      </c>
      <c r="S194" s="79">
        <v>3</v>
      </c>
      <c r="T194" s="79" t="str">
        <f t="shared" si="131"/>
        <v>S3</v>
      </c>
      <c r="U194" s="82">
        <f>VLOOKUP(T194,'Tableau coefficient '!$A$3:$B$1004,2,FALSE)</f>
        <v>165</v>
      </c>
      <c r="V194" s="83">
        <v>0</v>
      </c>
      <c r="W194" s="84">
        <v>0</v>
      </c>
      <c r="X194" s="84" t="str">
        <f t="shared" si="132"/>
        <v>00</v>
      </c>
      <c r="Y194" s="85">
        <f>(VLOOKUP(X194,'Tableau coefficient '!$A$3:$B$1004,2,FALSE))*2</f>
        <v>0</v>
      </c>
      <c r="Z194" s="83">
        <v>0</v>
      </c>
      <c r="AA194" s="75">
        <v>0</v>
      </c>
      <c r="AB194" s="84" t="str">
        <f t="shared" si="133"/>
        <v>00</v>
      </c>
      <c r="AC194" s="85">
        <f>(VLOOKUP(AB194,'Tableau coefficient '!$A$3:$B$1004,2,FALSE))*2</f>
        <v>0</v>
      </c>
      <c r="AD194" s="81" t="s">
        <v>1568</v>
      </c>
      <c r="AE194" s="79">
        <v>1</v>
      </c>
      <c r="AF194" s="79" t="str">
        <f t="shared" si="134"/>
        <v>L1</v>
      </c>
      <c r="AG194" s="82">
        <f>VLOOKUP(AF194,'Tableau coefficient '!$A$3:$B$1004,2,FALSE)</f>
        <v>450</v>
      </c>
      <c r="AH194" s="81">
        <v>0</v>
      </c>
      <c r="AI194" s="79">
        <v>0</v>
      </c>
      <c r="AJ194" s="79" t="str">
        <f t="shared" si="135"/>
        <v>00</v>
      </c>
      <c r="AK194" s="82">
        <f>VLOOKUP(AJ194,'Tableau coefficient '!$A$3:$B$1004,2,FALSE)</f>
        <v>0</v>
      </c>
      <c r="AL194" s="81" t="s">
        <v>5</v>
      </c>
      <c r="AM194" s="79">
        <v>4</v>
      </c>
      <c r="AN194" s="79" t="str">
        <f t="shared" si="136"/>
        <v>M4</v>
      </c>
      <c r="AO194" s="82">
        <f>VLOOKUP(AN194,'Tableau coefficient '!$A$3:$B$1004,2,FALSE)</f>
        <v>200</v>
      </c>
      <c r="AP194" s="81">
        <v>0</v>
      </c>
      <c r="AQ194" s="79">
        <v>0</v>
      </c>
      <c r="AR194" s="79" t="str">
        <f t="shared" si="137"/>
        <v>00</v>
      </c>
      <c r="AS194" s="82">
        <f>VLOOKUP(AR194,'Tableau coefficient '!$A$3:$B$1004,2,FALSE)</f>
        <v>0</v>
      </c>
      <c r="AT194" s="81">
        <v>0</v>
      </c>
      <c r="AU194" s="79">
        <v>0</v>
      </c>
      <c r="AV194" s="79" t="str">
        <f t="shared" si="138"/>
        <v>00</v>
      </c>
      <c r="AW194" s="82">
        <f>VLOOKUP(AV194,'Tableau coefficient '!$A$3:$B$1004,2,FALSE)</f>
        <v>0</v>
      </c>
      <c r="AX194" s="81" t="s">
        <v>1507</v>
      </c>
      <c r="AY194" s="79">
        <v>1</v>
      </c>
      <c r="AZ194" s="79" t="str">
        <f t="shared" si="139"/>
        <v>S1</v>
      </c>
      <c r="BA194" s="82">
        <f>VLOOKUP(AZ194,'Tableau coefficient '!$A$3:$B$1004,2,FALSE)</f>
        <v>225</v>
      </c>
      <c r="BB194" s="83" t="s">
        <v>1507</v>
      </c>
      <c r="BC194" s="84">
        <v>2</v>
      </c>
      <c r="BD194" s="84" t="str">
        <f t="shared" si="140"/>
        <v>S2</v>
      </c>
      <c r="BE194" s="85">
        <f>(VLOOKUP(BD194,'Tableau coefficient '!$A$3:$B$1004,2,FALSE))*2</f>
        <v>375</v>
      </c>
      <c r="BF194" s="81">
        <v>0</v>
      </c>
      <c r="BG194" s="79">
        <v>0</v>
      </c>
      <c r="BH194" s="79" t="str">
        <f t="shared" si="141"/>
        <v>00</v>
      </c>
      <c r="BI194" s="82">
        <f>VLOOKUP(BH194,'Tableau coefficient '!$A$3:$B$1004,2,FALSE)</f>
        <v>0</v>
      </c>
      <c r="BJ194" s="81">
        <v>0</v>
      </c>
      <c r="BK194" s="79">
        <v>0</v>
      </c>
      <c r="BL194" s="79" t="str">
        <f t="shared" si="142"/>
        <v>00</v>
      </c>
      <c r="BM194" s="82">
        <f>VLOOKUP(BL194,'Tableau coefficient '!$A$3:$B$1004,2,FALSE)</f>
        <v>0</v>
      </c>
      <c r="BN194" s="86">
        <f t="shared" si="127"/>
        <v>1580</v>
      </c>
      <c r="BO194" s="79">
        <f t="shared" si="89"/>
        <v>7</v>
      </c>
    </row>
    <row r="195" spans="1:67" ht="14" customHeight="1">
      <c r="A195" s="89" t="s">
        <v>1283</v>
      </c>
      <c r="B195" s="80" t="s">
        <v>1284</v>
      </c>
      <c r="C195" s="99" t="s">
        <v>5</v>
      </c>
      <c r="D195" s="99" t="s">
        <v>1643</v>
      </c>
      <c r="E195" s="80" t="s">
        <v>13</v>
      </c>
      <c r="F195" s="81">
        <v>0</v>
      </c>
      <c r="G195" s="79">
        <v>0</v>
      </c>
      <c r="H195" s="79" t="str">
        <f t="shared" si="128"/>
        <v>00</v>
      </c>
      <c r="I195" s="82">
        <f>VLOOKUP(H195,'Tableau coefficient '!$A$3:$B$1004,2,FALSE)</f>
        <v>0</v>
      </c>
      <c r="J195" s="81" t="s">
        <v>1507</v>
      </c>
      <c r="K195" s="79">
        <v>20</v>
      </c>
      <c r="L195" s="79" t="str">
        <f t="shared" si="129"/>
        <v>S20</v>
      </c>
      <c r="M195" s="82">
        <f>VLOOKUP(L195,'Tableau coefficient '!$A$3:$B$1004,2,FALSE)</f>
        <v>92.25</v>
      </c>
      <c r="N195" s="81" t="s">
        <v>1507</v>
      </c>
      <c r="O195" s="79">
        <v>17</v>
      </c>
      <c r="P195" s="79" t="str">
        <f t="shared" si="130"/>
        <v>S17</v>
      </c>
      <c r="Q195" s="82">
        <f>VLOOKUP(P195,'Tableau coefficient '!$A$3:$B$1004,2,FALSE)</f>
        <v>94.5</v>
      </c>
      <c r="R195" s="81" t="s">
        <v>1507</v>
      </c>
      <c r="S195" s="79">
        <v>27</v>
      </c>
      <c r="T195" s="79" t="str">
        <f t="shared" si="131"/>
        <v>S27</v>
      </c>
      <c r="U195" s="82">
        <f>VLOOKUP(T195,'Tableau coefficient '!$A$3:$B$1004,2,FALSE)</f>
        <v>87</v>
      </c>
      <c r="V195" s="83" t="s">
        <v>1507</v>
      </c>
      <c r="W195" s="84">
        <v>19</v>
      </c>
      <c r="X195" s="84" t="str">
        <f t="shared" si="132"/>
        <v>S19</v>
      </c>
      <c r="Y195" s="85">
        <f>(VLOOKUP(X195,'Tableau coefficient '!$A$3:$B$1004,2,FALSE))*2</f>
        <v>186</v>
      </c>
      <c r="Z195" s="83" t="s">
        <v>1507</v>
      </c>
      <c r="AA195" s="75">
        <v>5</v>
      </c>
      <c r="AB195" s="84" t="str">
        <f t="shared" si="133"/>
        <v>S5</v>
      </c>
      <c r="AC195" s="85">
        <f>(VLOOKUP(AB195,'Tableau coefficient '!$A$3:$B$1004,2,FALSE))*2</f>
        <v>285</v>
      </c>
      <c r="AD195" s="81">
        <v>0</v>
      </c>
      <c r="AE195" s="79">
        <v>0</v>
      </c>
      <c r="AF195" s="79" t="str">
        <f t="shared" si="134"/>
        <v>00</v>
      </c>
      <c r="AG195" s="82">
        <f>VLOOKUP(AF195,'Tableau coefficient '!$A$3:$B$1004,2,FALSE)</f>
        <v>0</v>
      </c>
      <c r="AH195" s="81">
        <v>0</v>
      </c>
      <c r="AI195" s="79">
        <v>0</v>
      </c>
      <c r="AJ195" s="79" t="str">
        <f t="shared" si="135"/>
        <v>00</v>
      </c>
      <c r="AK195" s="82">
        <f>VLOOKUP(AJ195,'Tableau coefficient '!$A$3:$B$1004,2,FALSE)</f>
        <v>0</v>
      </c>
      <c r="AL195" s="81">
        <v>0</v>
      </c>
      <c r="AM195" s="79">
        <v>0</v>
      </c>
      <c r="AN195" s="79" t="str">
        <f t="shared" si="136"/>
        <v>00</v>
      </c>
      <c r="AO195" s="82">
        <f>VLOOKUP(AN195,'Tableau coefficient '!$A$3:$B$1004,2,FALSE)</f>
        <v>0</v>
      </c>
      <c r="AP195" s="81">
        <v>0</v>
      </c>
      <c r="AQ195" s="79">
        <v>0</v>
      </c>
      <c r="AR195" s="79" t="str">
        <f t="shared" si="137"/>
        <v>00</v>
      </c>
      <c r="AS195" s="82">
        <f>VLOOKUP(AR195,'Tableau coefficient '!$A$3:$B$1004,2,FALSE)</f>
        <v>0</v>
      </c>
      <c r="AT195" s="81">
        <v>0</v>
      </c>
      <c r="AU195" s="79">
        <v>0</v>
      </c>
      <c r="AV195" s="79" t="str">
        <f t="shared" si="138"/>
        <v>00</v>
      </c>
      <c r="AW195" s="82">
        <f>VLOOKUP(AV195,'Tableau coefficient '!$A$3:$B$1004,2,FALSE)</f>
        <v>0</v>
      </c>
      <c r="AX195" s="81">
        <v>0</v>
      </c>
      <c r="AY195" s="79">
        <v>0</v>
      </c>
      <c r="AZ195" s="79" t="str">
        <f t="shared" si="139"/>
        <v>00</v>
      </c>
      <c r="BA195" s="82">
        <f>VLOOKUP(AZ195,'Tableau coefficient '!$A$3:$B$1004,2,FALSE)</f>
        <v>0</v>
      </c>
      <c r="BB195" s="83">
        <v>0</v>
      </c>
      <c r="BC195" s="84">
        <v>0</v>
      </c>
      <c r="BD195" s="84" t="str">
        <f t="shared" si="140"/>
        <v>00</v>
      </c>
      <c r="BE195" s="85">
        <f>(VLOOKUP(BD195,'Tableau coefficient '!$A$3:$B$1004,2,FALSE))*2</f>
        <v>0</v>
      </c>
      <c r="BF195" s="81">
        <v>0</v>
      </c>
      <c r="BG195" s="79">
        <v>0</v>
      </c>
      <c r="BH195" s="79" t="str">
        <f t="shared" si="141"/>
        <v>00</v>
      </c>
      <c r="BI195" s="82">
        <f>VLOOKUP(BH195,'Tableau coefficient '!$A$3:$B$1004,2,FALSE)</f>
        <v>0</v>
      </c>
      <c r="BJ195" s="81">
        <v>0</v>
      </c>
      <c r="BK195" s="79">
        <v>0</v>
      </c>
      <c r="BL195" s="79" t="str">
        <f t="shared" si="142"/>
        <v>00</v>
      </c>
      <c r="BM195" s="82">
        <f>VLOOKUP(BL195,'Tableau coefficient '!$A$3:$B$1004,2,FALSE)</f>
        <v>0</v>
      </c>
      <c r="BN195" s="86">
        <f t="shared" si="127"/>
        <v>744.75</v>
      </c>
      <c r="BO195" s="79">
        <f t="shared" si="89"/>
        <v>66</v>
      </c>
    </row>
    <row r="196" spans="1:67" ht="14" customHeight="1">
      <c r="A196" s="89" t="s">
        <v>1283</v>
      </c>
      <c r="B196" s="80" t="s">
        <v>1285</v>
      </c>
      <c r="C196" s="99" t="s">
        <v>5</v>
      </c>
      <c r="D196" s="99" t="s">
        <v>1644</v>
      </c>
      <c r="E196" s="80" t="s">
        <v>15</v>
      </c>
      <c r="F196" s="81" t="s">
        <v>1507</v>
      </c>
      <c r="G196" s="79">
        <v>12</v>
      </c>
      <c r="H196" s="79" t="str">
        <f t="shared" si="128"/>
        <v>S12</v>
      </c>
      <c r="I196" s="82">
        <f>VLOOKUP(H196,'Tableau coefficient '!$A$3:$B$1004,2,FALSE)</f>
        <v>101.25</v>
      </c>
      <c r="J196" s="81">
        <v>0</v>
      </c>
      <c r="K196" s="79">
        <v>0</v>
      </c>
      <c r="L196" s="79" t="str">
        <f t="shared" si="129"/>
        <v>00</v>
      </c>
      <c r="M196" s="82">
        <f>VLOOKUP(L196,'Tableau coefficient '!$A$3:$B$1004,2,FALSE)</f>
        <v>0</v>
      </c>
      <c r="N196" s="81">
        <v>0</v>
      </c>
      <c r="O196" s="79">
        <v>0</v>
      </c>
      <c r="P196" s="79" t="str">
        <f t="shared" si="130"/>
        <v>00</v>
      </c>
      <c r="Q196" s="82">
        <f>VLOOKUP(P196,'Tableau coefficient '!$A$3:$B$1004,2,FALSE)</f>
        <v>0</v>
      </c>
      <c r="R196" s="81">
        <v>0</v>
      </c>
      <c r="S196" s="79">
        <v>0</v>
      </c>
      <c r="T196" s="79" t="str">
        <f t="shared" si="131"/>
        <v>00</v>
      </c>
      <c r="U196" s="82">
        <f>VLOOKUP(T196,'Tableau coefficient '!$A$3:$B$1004,2,FALSE)</f>
        <v>0</v>
      </c>
      <c r="V196" s="83">
        <v>0</v>
      </c>
      <c r="W196" s="84">
        <v>0</v>
      </c>
      <c r="X196" s="84" t="str">
        <f t="shared" si="132"/>
        <v>00</v>
      </c>
      <c r="Y196" s="85">
        <f>(VLOOKUP(X196,'Tableau coefficient '!$A$3:$B$1004,2,FALSE))*2</f>
        <v>0</v>
      </c>
      <c r="Z196" s="83">
        <v>0</v>
      </c>
      <c r="AA196" s="75">
        <v>0</v>
      </c>
      <c r="AB196" s="84" t="str">
        <f t="shared" si="133"/>
        <v>00</v>
      </c>
      <c r="AC196" s="85">
        <f>(VLOOKUP(AB196,'Tableau coefficient '!$A$3:$B$1004,2,FALSE))*2</f>
        <v>0</v>
      </c>
      <c r="AD196" s="81">
        <v>0</v>
      </c>
      <c r="AE196" s="79">
        <v>0</v>
      </c>
      <c r="AF196" s="79" t="str">
        <f t="shared" si="134"/>
        <v>00</v>
      </c>
      <c r="AG196" s="82">
        <f>VLOOKUP(AF196,'Tableau coefficient '!$A$3:$B$1004,2,FALSE)</f>
        <v>0</v>
      </c>
      <c r="AH196" s="81">
        <v>0</v>
      </c>
      <c r="AI196" s="79">
        <v>0</v>
      </c>
      <c r="AJ196" s="79" t="str">
        <f t="shared" si="135"/>
        <v>00</v>
      </c>
      <c r="AK196" s="82">
        <f>VLOOKUP(AJ196,'Tableau coefficient '!$A$3:$B$1004,2,FALSE)</f>
        <v>0</v>
      </c>
      <c r="AL196" s="81">
        <v>0</v>
      </c>
      <c r="AM196" s="79">
        <v>0</v>
      </c>
      <c r="AN196" s="79" t="str">
        <f t="shared" si="136"/>
        <v>00</v>
      </c>
      <c r="AO196" s="82">
        <f>VLOOKUP(AN196,'Tableau coefficient '!$A$3:$B$1004,2,FALSE)</f>
        <v>0</v>
      </c>
      <c r="AP196" s="81">
        <v>0</v>
      </c>
      <c r="AQ196" s="79">
        <v>0</v>
      </c>
      <c r="AR196" s="79" t="str">
        <f t="shared" si="137"/>
        <v>00</v>
      </c>
      <c r="AS196" s="82">
        <f>VLOOKUP(AR196,'Tableau coefficient '!$A$3:$B$1004,2,FALSE)</f>
        <v>0</v>
      </c>
      <c r="AT196" s="81">
        <v>0</v>
      </c>
      <c r="AU196" s="79">
        <v>0</v>
      </c>
      <c r="AV196" s="79" t="str">
        <f t="shared" si="138"/>
        <v>00</v>
      </c>
      <c r="AW196" s="82">
        <f>VLOOKUP(AV196,'Tableau coefficient '!$A$3:$B$1004,2,FALSE)</f>
        <v>0</v>
      </c>
      <c r="AX196" s="81" t="s">
        <v>1507</v>
      </c>
      <c r="AY196" s="79">
        <v>23</v>
      </c>
      <c r="AZ196" s="79" t="str">
        <f t="shared" si="139"/>
        <v>S23</v>
      </c>
      <c r="BA196" s="82">
        <f>VLOOKUP(AZ196,'Tableau coefficient '!$A$3:$B$1004,2,FALSE)</f>
        <v>90</v>
      </c>
      <c r="BB196" s="83" t="s">
        <v>1507</v>
      </c>
      <c r="BC196" s="84">
        <v>14</v>
      </c>
      <c r="BD196" s="84" t="str">
        <f t="shared" si="140"/>
        <v>S14</v>
      </c>
      <c r="BE196" s="85">
        <f>(VLOOKUP(BD196,'Tableau coefficient '!$A$3:$B$1004,2,FALSE))*2</f>
        <v>193.5</v>
      </c>
      <c r="BF196" s="81">
        <v>0</v>
      </c>
      <c r="BG196" s="79">
        <v>0</v>
      </c>
      <c r="BH196" s="79" t="str">
        <f t="shared" si="141"/>
        <v>00</v>
      </c>
      <c r="BI196" s="82">
        <f>VLOOKUP(BH196,'Tableau coefficient '!$A$3:$B$1004,2,FALSE)</f>
        <v>0</v>
      </c>
      <c r="BJ196" s="81">
        <v>0</v>
      </c>
      <c r="BK196" s="79">
        <v>0</v>
      </c>
      <c r="BL196" s="79" t="str">
        <f t="shared" si="142"/>
        <v>00</v>
      </c>
      <c r="BM196" s="82">
        <f>VLOOKUP(BL196,'Tableau coefficient '!$A$3:$B$1004,2,FALSE)</f>
        <v>0</v>
      </c>
      <c r="BN196" s="86">
        <f t="shared" si="127"/>
        <v>384.75</v>
      </c>
      <c r="BO196" s="79">
        <f t="shared" ref="BO196:BO259" si="143">RANK(BN196,$BN$4:$BN$446,0)</f>
        <v>161</v>
      </c>
    </row>
    <row r="197" spans="1:67" ht="14" customHeight="1">
      <c r="A197" s="89" t="s">
        <v>1286</v>
      </c>
      <c r="B197" s="80" t="s">
        <v>1287</v>
      </c>
      <c r="C197" s="99" t="s">
        <v>5</v>
      </c>
      <c r="D197" s="99" t="s">
        <v>1643</v>
      </c>
      <c r="E197" s="80" t="s">
        <v>13</v>
      </c>
      <c r="F197" s="81">
        <v>0</v>
      </c>
      <c r="G197" s="79">
        <v>0</v>
      </c>
      <c r="H197" s="79" t="str">
        <f t="shared" si="128"/>
        <v>00</v>
      </c>
      <c r="I197" s="82">
        <f>VLOOKUP(H197,'Tableau coefficient '!$A$3:$B$1004,2,FALSE)</f>
        <v>0</v>
      </c>
      <c r="J197" s="81">
        <v>0</v>
      </c>
      <c r="K197" s="79">
        <v>0</v>
      </c>
      <c r="L197" s="79" t="str">
        <f t="shared" si="129"/>
        <v>00</v>
      </c>
      <c r="M197" s="82">
        <f>VLOOKUP(L197,'Tableau coefficient '!$A$3:$B$1004,2,FALSE)</f>
        <v>0</v>
      </c>
      <c r="N197" s="81" t="s">
        <v>5</v>
      </c>
      <c r="O197" s="79">
        <v>24</v>
      </c>
      <c r="P197" s="79" t="str">
        <f t="shared" si="130"/>
        <v>M24</v>
      </c>
      <c r="Q197" s="82">
        <f>VLOOKUP(P197,'Tableau coefficient '!$A$3:$B$1004,2,FALSE)</f>
        <v>119</v>
      </c>
      <c r="R197" s="81">
        <v>0</v>
      </c>
      <c r="S197" s="79">
        <v>0</v>
      </c>
      <c r="T197" s="79" t="str">
        <f t="shared" si="131"/>
        <v>00</v>
      </c>
      <c r="U197" s="82">
        <f>VLOOKUP(T197,'Tableau coefficient '!$A$3:$B$1004,2,FALSE)</f>
        <v>0</v>
      </c>
      <c r="V197" s="83">
        <v>0</v>
      </c>
      <c r="W197" s="84">
        <v>0</v>
      </c>
      <c r="X197" s="84" t="str">
        <f t="shared" si="132"/>
        <v>00</v>
      </c>
      <c r="Y197" s="85">
        <f>(VLOOKUP(X197,'Tableau coefficient '!$A$3:$B$1004,2,FALSE))*2</f>
        <v>0</v>
      </c>
      <c r="Z197" s="83" t="s">
        <v>1507</v>
      </c>
      <c r="AA197" s="75">
        <v>14</v>
      </c>
      <c r="AB197" s="84" t="str">
        <f t="shared" si="133"/>
        <v>S14</v>
      </c>
      <c r="AC197" s="85">
        <f>(VLOOKUP(AB197,'Tableau coefficient '!$A$3:$B$1004,2,FALSE))*2</f>
        <v>193.5</v>
      </c>
      <c r="AD197" s="81">
        <v>0</v>
      </c>
      <c r="AE197" s="79">
        <v>0</v>
      </c>
      <c r="AF197" s="79" t="str">
        <f t="shared" si="134"/>
        <v>00</v>
      </c>
      <c r="AG197" s="82">
        <f>VLOOKUP(AF197,'Tableau coefficient '!$A$3:$B$1004,2,FALSE)</f>
        <v>0</v>
      </c>
      <c r="AH197" s="81">
        <v>0</v>
      </c>
      <c r="AI197" s="79">
        <v>0</v>
      </c>
      <c r="AJ197" s="79" t="str">
        <f t="shared" si="135"/>
        <v>00</v>
      </c>
      <c r="AK197" s="82">
        <f>VLOOKUP(AJ197,'Tableau coefficient '!$A$3:$B$1004,2,FALSE)</f>
        <v>0</v>
      </c>
      <c r="AL197" s="81">
        <v>0</v>
      </c>
      <c r="AM197" s="79">
        <v>0</v>
      </c>
      <c r="AN197" s="79" t="str">
        <f t="shared" si="136"/>
        <v>00</v>
      </c>
      <c r="AO197" s="82">
        <f>VLOOKUP(AN197,'Tableau coefficient '!$A$3:$B$1004,2,FALSE)</f>
        <v>0</v>
      </c>
      <c r="AP197" s="81">
        <v>0</v>
      </c>
      <c r="AQ197" s="79">
        <v>0</v>
      </c>
      <c r="AR197" s="79" t="str">
        <f t="shared" si="137"/>
        <v>00</v>
      </c>
      <c r="AS197" s="82">
        <f>VLOOKUP(AR197,'Tableau coefficient '!$A$3:$B$1004,2,FALSE)</f>
        <v>0</v>
      </c>
      <c r="AT197" s="81">
        <v>0</v>
      </c>
      <c r="AU197" s="79">
        <v>0</v>
      </c>
      <c r="AV197" s="79" t="str">
        <f t="shared" si="138"/>
        <v>00</v>
      </c>
      <c r="AW197" s="82">
        <f>VLOOKUP(AV197,'Tableau coefficient '!$A$3:$B$1004,2,FALSE)</f>
        <v>0</v>
      </c>
      <c r="AX197" s="81">
        <v>0</v>
      </c>
      <c r="AY197" s="79">
        <v>0</v>
      </c>
      <c r="AZ197" s="79" t="str">
        <f t="shared" si="139"/>
        <v>00</v>
      </c>
      <c r="BA197" s="82">
        <f>VLOOKUP(AZ197,'Tableau coefficient '!$A$3:$B$1004,2,FALSE)</f>
        <v>0</v>
      </c>
      <c r="BB197" s="83">
        <v>0</v>
      </c>
      <c r="BC197" s="84">
        <v>0</v>
      </c>
      <c r="BD197" s="84" t="str">
        <f t="shared" si="140"/>
        <v>00</v>
      </c>
      <c r="BE197" s="85">
        <f>(VLOOKUP(BD197,'Tableau coefficient '!$A$3:$B$1004,2,FALSE))*2</f>
        <v>0</v>
      </c>
      <c r="BF197" s="81">
        <v>0</v>
      </c>
      <c r="BG197" s="79">
        <v>0</v>
      </c>
      <c r="BH197" s="79" t="str">
        <f t="shared" si="141"/>
        <v>00</v>
      </c>
      <c r="BI197" s="82">
        <f>VLOOKUP(BH197,'Tableau coefficient '!$A$3:$B$1004,2,FALSE)</f>
        <v>0</v>
      </c>
      <c r="BJ197" s="81">
        <v>0</v>
      </c>
      <c r="BK197" s="79">
        <v>0</v>
      </c>
      <c r="BL197" s="79" t="str">
        <f t="shared" si="142"/>
        <v>00</v>
      </c>
      <c r="BM197" s="82">
        <f>VLOOKUP(BL197,'Tableau coefficient '!$A$3:$B$1004,2,FALSE)</f>
        <v>0</v>
      </c>
      <c r="BN197" s="86">
        <f t="shared" si="127"/>
        <v>312.5</v>
      </c>
      <c r="BO197" s="79">
        <f t="shared" si="143"/>
        <v>177</v>
      </c>
    </row>
    <row r="198" spans="1:67" ht="14" customHeight="1">
      <c r="A198" s="89" t="s">
        <v>1111</v>
      </c>
      <c r="B198" s="80" t="s">
        <v>1288</v>
      </c>
      <c r="C198" s="99" t="s">
        <v>5</v>
      </c>
      <c r="D198" s="99" t="s">
        <v>1643</v>
      </c>
      <c r="E198" s="80" t="s">
        <v>13</v>
      </c>
      <c r="F198" s="81">
        <v>0</v>
      </c>
      <c r="G198" s="79">
        <v>0</v>
      </c>
      <c r="H198" s="79" t="str">
        <f t="shared" si="128"/>
        <v>00</v>
      </c>
      <c r="I198" s="82">
        <f>VLOOKUP(H198,'Tableau coefficient '!$A$3:$B$1004,2,FALSE)</f>
        <v>0</v>
      </c>
      <c r="J198" s="81">
        <v>0</v>
      </c>
      <c r="K198" s="79">
        <v>0</v>
      </c>
      <c r="L198" s="79" t="str">
        <f t="shared" si="129"/>
        <v>00</v>
      </c>
      <c r="M198" s="82">
        <f>VLOOKUP(L198,'Tableau coefficient '!$A$3:$B$1004,2,FALSE)</f>
        <v>0</v>
      </c>
      <c r="N198" s="81" t="s">
        <v>1506</v>
      </c>
      <c r="O198" s="79">
        <v>38</v>
      </c>
      <c r="P198" s="79" t="str">
        <f t="shared" si="130"/>
        <v>XS38</v>
      </c>
      <c r="Q198" s="82">
        <f>VLOOKUP(P198,'Tableau coefficient '!$A$3:$B$1004,2,FALSE)</f>
        <v>52.5</v>
      </c>
      <c r="R198" s="81" t="s">
        <v>1507</v>
      </c>
      <c r="S198" s="79">
        <v>65</v>
      </c>
      <c r="T198" s="79" t="str">
        <f t="shared" si="131"/>
        <v>S65</v>
      </c>
      <c r="U198" s="82">
        <f>VLOOKUP(T198,'Tableau coefficient '!$A$3:$B$1004,2,FALSE)</f>
        <v>58.5</v>
      </c>
      <c r="V198" s="83" t="s">
        <v>1507</v>
      </c>
      <c r="W198" s="84">
        <v>55</v>
      </c>
      <c r="X198" s="84" t="str">
        <f t="shared" si="132"/>
        <v>S55</v>
      </c>
      <c r="Y198" s="85">
        <f>(VLOOKUP(X198,'Tableau coefficient '!$A$3:$B$1004,2,FALSE))*2</f>
        <v>132</v>
      </c>
      <c r="Z198" s="83" t="s">
        <v>1507</v>
      </c>
      <c r="AA198" s="75">
        <v>24</v>
      </c>
      <c r="AB198" s="84" t="str">
        <f t="shared" si="133"/>
        <v>S24</v>
      </c>
      <c r="AC198" s="85">
        <f>(VLOOKUP(AB198,'Tableau coefficient '!$A$3:$B$1004,2,FALSE))*2</f>
        <v>178.5</v>
      </c>
      <c r="AD198" s="81" t="s">
        <v>1506</v>
      </c>
      <c r="AE198" s="79">
        <v>43</v>
      </c>
      <c r="AF198" s="79" t="str">
        <f t="shared" si="134"/>
        <v>XS43</v>
      </c>
      <c r="AG198" s="82">
        <f>VLOOKUP(AF198,'Tableau coefficient '!$A$3:$B$1004,2,FALSE)</f>
        <v>50</v>
      </c>
      <c r="AH198" s="81">
        <v>0</v>
      </c>
      <c r="AI198" s="79">
        <v>0</v>
      </c>
      <c r="AJ198" s="79" t="str">
        <f t="shared" si="135"/>
        <v>00</v>
      </c>
      <c r="AK198" s="82">
        <f>VLOOKUP(AJ198,'Tableau coefficient '!$A$3:$B$1004,2,FALSE)</f>
        <v>0</v>
      </c>
      <c r="AL198" s="81">
        <v>0</v>
      </c>
      <c r="AM198" s="79">
        <v>0</v>
      </c>
      <c r="AN198" s="79" t="str">
        <f t="shared" si="136"/>
        <v>00</v>
      </c>
      <c r="AO198" s="82">
        <f>VLOOKUP(AN198,'Tableau coefficient '!$A$3:$B$1004,2,FALSE)</f>
        <v>0</v>
      </c>
      <c r="AP198" s="81">
        <v>0</v>
      </c>
      <c r="AQ198" s="79">
        <v>0</v>
      </c>
      <c r="AR198" s="79" t="str">
        <f t="shared" si="137"/>
        <v>00</v>
      </c>
      <c r="AS198" s="82">
        <f>VLOOKUP(AR198,'Tableau coefficient '!$A$3:$B$1004,2,FALSE)</f>
        <v>0</v>
      </c>
      <c r="AT198" s="81">
        <v>0</v>
      </c>
      <c r="AU198" s="79">
        <v>0</v>
      </c>
      <c r="AV198" s="79" t="str">
        <f t="shared" si="138"/>
        <v>00</v>
      </c>
      <c r="AW198" s="82">
        <f>VLOOKUP(AV198,'Tableau coefficient '!$A$3:$B$1004,2,FALSE)</f>
        <v>0</v>
      </c>
      <c r="AX198" s="81">
        <v>0</v>
      </c>
      <c r="AY198" s="79">
        <v>0</v>
      </c>
      <c r="AZ198" s="79" t="str">
        <f t="shared" si="139"/>
        <v>00</v>
      </c>
      <c r="BA198" s="82">
        <f>VLOOKUP(AZ198,'Tableau coefficient '!$A$3:$B$1004,2,FALSE)</f>
        <v>0</v>
      </c>
      <c r="BB198" s="83">
        <v>0</v>
      </c>
      <c r="BC198" s="84">
        <v>0</v>
      </c>
      <c r="BD198" s="84" t="str">
        <f t="shared" si="140"/>
        <v>00</v>
      </c>
      <c r="BE198" s="85">
        <f>(VLOOKUP(BD198,'Tableau coefficient '!$A$3:$B$1004,2,FALSE))*2</f>
        <v>0</v>
      </c>
      <c r="BF198" s="81">
        <v>0</v>
      </c>
      <c r="BG198" s="79">
        <v>0</v>
      </c>
      <c r="BH198" s="79" t="str">
        <f t="shared" si="141"/>
        <v>00</v>
      </c>
      <c r="BI198" s="82">
        <f>VLOOKUP(BH198,'Tableau coefficient '!$A$3:$B$1004,2,FALSE)</f>
        <v>0</v>
      </c>
      <c r="BJ198" s="81">
        <v>0</v>
      </c>
      <c r="BK198" s="79">
        <v>0</v>
      </c>
      <c r="BL198" s="79" t="str">
        <f t="shared" si="142"/>
        <v>00</v>
      </c>
      <c r="BM198" s="82">
        <f>VLOOKUP(BL198,'Tableau coefficient '!$A$3:$B$1004,2,FALSE)</f>
        <v>0</v>
      </c>
      <c r="BN198" s="86">
        <f t="shared" si="127"/>
        <v>471.5</v>
      </c>
      <c r="BO198" s="79">
        <f t="shared" si="143"/>
        <v>129</v>
      </c>
    </row>
    <row r="199" spans="1:67" ht="14" customHeight="1">
      <c r="A199" s="89" t="s">
        <v>1289</v>
      </c>
      <c r="B199" s="80" t="s">
        <v>1636</v>
      </c>
      <c r="C199" s="99" t="s">
        <v>5</v>
      </c>
      <c r="D199" s="99" t="s">
        <v>1645</v>
      </c>
      <c r="E199" s="80" t="s">
        <v>1066</v>
      </c>
      <c r="F199" s="81" t="s">
        <v>1507</v>
      </c>
      <c r="G199" s="79">
        <v>1</v>
      </c>
      <c r="H199" s="79" t="str">
        <f t="shared" si="128"/>
        <v>S1</v>
      </c>
      <c r="I199" s="82">
        <f>VLOOKUP(H199,'Tableau coefficient '!$A$3:$B$1004,2,FALSE)</f>
        <v>225</v>
      </c>
      <c r="J199" s="81">
        <v>0</v>
      </c>
      <c r="K199" s="79">
        <v>0</v>
      </c>
      <c r="L199" s="79" t="str">
        <f t="shared" si="129"/>
        <v>00</v>
      </c>
      <c r="M199" s="82">
        <f>VLOOKUP(L199,'Tableau coefficient '!$A$3:$B$1004,2,FALSE)</f>
        <v>0</v>
      </c>
      <c r="N199" s="81">
        <v>0</v>
      </c>
      <c r="O199" s="79">
        <v>0</v>
      </c>
      <c r="P199" s="79" t="str">
        <f t="shared" si="130"/>
        <v>00</v>
      </c>
      <c r="Q199" s="82">
        <f>VLOOKUP(P199,'Tableau coefficient '!$A$3:$B$1004,2,FALSE)</f>
        <v>0</v>
      </c>
      <c r="R199" s="81">
        <v>0</v>
      </c>
      <c r="S199" s="79">
        <v>0</v>
      </c>
      <c r="T199" s="79" t="str">
        <f t="shared" si="131"/>
        <v>00</v>
      </c>
      <c r="U199" s="82">
        <f>VLOOKUP(T199,'Tableau coefficient '!$A$3:$B$1004,2,FALSE)</f>
        <v>0</v>
      </c>
      <c r="V199" s="83">
        <v>0</v>
      </c>
      <c r="W199" s="84">
        <v>0</v>
      </c>
      <c r="X199" s="84" t="str">
        <f t="shared" si="132"/>
        <v>00</v>
      </c>
      <c r="Y199" s="85">
        <f>(VLOOKUP(X199,'Tableau coefficient '!$A$3:$B$1004,2,FALSE))*2</f>
        <v>0</v>
      </c>
      <c r="Z199" s="83">
        <v>0</v>
      </c>
      <c r="AA199" s="75">
        <v>0</v>
      </c>
      <c r="AB199" s="84" t="str">
        <f t="shared" si="133"/>
        <v>00</v>
      </c>
      <c r="AC199" s="85">
        <f>(VLOOKUP(AB199,'Tableau coefficient '!$A$3:$B$1004,2,FALSE))*2</f>
        <v>0</v>
      </c>
      <c r="AD199" s="81">
        <v>0</v>
      </c>
      <c r="AE199" s="79">
        <v>0</v>
      </c>
      <c r="AF199" s="79" t="str">
        <f t="shared" si="134"/>
        <v>00</v>
      </c>
      <c r="AG199" s="82">
        <f>VLOOKUP(AF199,'Tableau coefficient '!$A$3:$B$1004,2,FALSE)</f>
        <v>0</v>
      </c>
      <c r="AH199" s="81">
        <v>0</v>
      </c>
      <c r="AI199" s="79">
        <v>0</v>
      </c>
      <c r="AJ199" s="79" t="str">
        <f t="shared" si="135"/>
        <v>00</v>
      </c>
      <c r="AK199" s="82">
        <f>VLOOKUP(AJ199,'Tableau coefficient '!$A$3:$B$1004,2,FALSE)</f>
        <v>0</v>
      </c>
      <c r="AL199" s="81">
        <v>0</v>
      </c>
      <c r="AM199" s="79">
        <v>0</v>
      </c>
      <c r="AN199" s="79" t="str">
        <f t="shared" si="136"/>
        <v>00</v>
      </c>
      <c r="AO199" s="82">
        <f>VLOOKUP(AN199,'Tableau coefficient '!$A$3:$B$1004,2,FALSE)</f>
        <v>0</v>
      </c>
      <c r="AP199" s="81">
        <v>0</v>
      </c>
      <c r="AQ199" s="79">
        <v>0</v>
      </c>
      <c r="AR199" s="79" t="str">
        <f t="shared" si="137"/>
        <v>00</v>
      </c>
      <c r="AS199" s="82">
        <f>VLOOKUP(AR199,'Tableau coefficient '!$A$3:$B$1004,2,FALSE)</f>
        <v>0</v>
      </c>
      <c r="AT199" s="81">
        <v>0</v>
      </c>
      <c r="AU199" s="79">
        <v>0</v>
      </c>
      <c r="AV199" s="79" t="str">
        <f t="shared" si="138"/>
        <v>00</v>
      </c>
      <c r="AW199" s="82">
        <f>VLOOKUP(AV199,'Tableau coefficient '!$A$3:$B$1004,2,FALSE)</f>
        <v>0</v>
      </c>
      <c r="AX199" s="81">
        <v>0</v>
      </c>
      <c r="AY199" s="79">
        <v>0</v>
      </c>
      <c r="AZ199" s="79" t="str">
        <f t="shared" si="139"/>
        <v>00</v>
      </c>
      <c r="BA199" s="82">
        <f>VLOOKUP(AZ199,'Tableau coefficient '!$A$3:$B$1004,2,FALSE)</f>
        <v>0</v>
      </c>
      <c r="BB199" s="83" t="s">
        <v>1507</v>
      </c>
      <c r="BC199" s="84">
        <v>1</v>
      </c>
      <c r="BD199" s="84" t="str">
        <f t="shared" si="140"/>
        <v>S1</v>
      </c>
      <c r="BE199" s="85">
        <f>(VLOOKUP(BD199,'Tableau coefficient '!$A$3:$B$1004,2,FALSE))*2</f>
        <v>450</v>
      </c>
      <c r="BF199" s="81">
        <v>0</v>
      </c>
      <c r="BG199" s="79">
        <v>0</v>
      </c>
      <c r="BH199" s="79" t="str">
        <f t="shared" si="141"/>
        <v>00</v>
      </c>
      <c r="BI199" s="82">
        <f>VLOOKUP(BH199,'Tableau coefficient '!$A$3:$B$1004,2,FALSE)</f>
        <v>0</v>
      </c>
      <c r="BJ199" s="81">
        <v>0</v>
      </c>
      <c r="BK199" s="79">
        <v>0</v>
      </c>
      <c r="BL199" s="79" t="str">
        <f t="shared" si="142"/>
        <v>00</v>
      </c>
      <c r="BM199" s="82">
        <f>VLOOKUP(BL199,'Tableau coefficient '!$A$3:$B$1004,2,FALSE)</f>
        <v>0</v>
      </c>
      <c r="BN199" s="86">
        <f t="shared" si="127"/>
        <v>675</v>
      </c>
      <c r="BO199" s="79">
        <f t="shared" si="143"/>
        <v>80</v>
      </c>
    </row>
    <row r="200" spans="1:67" ht="14" customHeight="1">
      <c r="A200" s="100" t="s">
        <v>1525</v>
      </c>
      <c r="B200" s="78" t="s">
        <v>1526</v>
      </c>
      <c r="C200" s="99" t="s">
        <v>5</v>
      </c>
      <c r="D200" s="79" t="s">
        <v>1643</v>
      </c>
      <c r="E200" s="80" t="s">
        <v>1066</v>
      </c>
      <c r="F200" s="81">
        <v>0</v>
      </c>
      <c r="G200" s="79">
        <v>0</v>
      </c>
      <c r="H200" s="79" t="str">
        <f t="shared" si="128"/>
        <v>00</v>
      </c>
      <c r="I200" s="82">
        <f>VLOOKUP(H200,'Tableau coefficient '!$A$3:$B$1004,2,FALSE)</f>
        <v>0</v>
      </c>
      <c r="J200" s="81">
        <v>0</v>
      </c>
      <c r="K200" s="79">
        <v>0</v>
      </c>
      <c r="L200" s="79" t="str">
        <f t="shared" si="129"/>
        <v>00</v>
      </c>
      <c r="M200" s="82">
        <f>VLOOKUP(L200,'Tableau coefficient '!$A$3:$B$1004,2,FALSE)</f>
        <v>0</v>
      </c>
      <c r="N200" s="81">
        <v>0</v>
      </c>
      <c r="O200" s="79">
        <v>0</v>
      </c>
      <c r="P200" s="79" t="str">
        <f t="shared" si="130"/>
        <v>00</v>
      </c>
      <c r="Q200" s="82">
        <f>VLOOKUP(P200,'Tableau coefficient '!$A$3:$B$1004,2,FALSE)</f>
        <v>0</v>
      </c>
      <c r="R200" s="81">
        <v>0</v>
      </c>
      <c r="S200" s="79">
        <v>0</v>
      </c>
      <c r="T200" s="79" t="str">
        <f t="shared" si="131"/>
        <v>00</v>
      </c>
      <c r="U200" s="82">
        <f>VLOOKUP(T200,'Tableau coefficient '!$A$3:$B$1004,2,FALSE)</f>
        <v>0</v>
      </c>
      <c r="V200" s="83" t="s">
        <v>1507</v>
      </c>
      <c r="W200" s="84">
        <v>3</v>
      </c>
      <c r="X200" s="84" t="str">
        <f t="shared" si="132"/>
        <v>S3</v>
      </c>
      <c r="Y200" s="85">
        <f>(VLOOKUP(X200,'Tableau coefficient '!$A$3:$B$1004,2,FALSE))*2</f>
        <v>330</v>
      </c>
      <c r="Z200" s="83">
        <v>0</v>
      </c>
      <c r="AA200" s="75">
        <v>0</v>
      </c>
      <c r="AB200" s="84" t="str">
        <f t="shared" si="133"/>
        <v>00</v>
      </c>
      <c r="AC200" s="85">
        <f>(VLOOKUP(AB200,'Tableau coefficient '!$A$3:$B$1004,2,FALSE))*2</f>
        <v>0</v>
      </c>
      <c r="AD200" s="81">
        <v>0</v>
      </c>
      <c r="AE200" s="79">
        <v>0</v>
      </c>
      <c r="AF200" s="79" t="str">
        <f t="shared" si="134"/>
        <v>00</v>
      </c>
      <c r="AG200" s="82">
        <f>VLOOKUP(AF200,'Tableau coefficient '!$A$3:$B$1004,2,FALSE)</f>
        <v>0</v>
      </c>
      <c r="AH200" s="81">
        <v>0</v>
      </c>
      <c r="AI200" s="79">
        <v>0</v>
      </c>
      <c r="AJ200" s="79" t="str">
        <f t="shared" si="135"/>
        <v>00</v>
      </c>
      <c r="AK200" s="82">
        <f>VLOOKUP(AJ200,'Tableau coefficient '!$A$3:$B$1004,2,FALSE)</f>
        <v>0</v>
      </c>
      <c r="AL200" s="81">
        <v>0</v>
      </c>
      <c r="AM200" s="79">
        <v>0</v>
      </c>
      <c r="AN200" s="79" t="str">
        <f t="shared" si="136"/>
        <v>00</v>
      </c>
      <c r="AO200" s="82">
        <f>VLOOKUP(AN200,'Tableau coefficient '!$A$3:$B$1004,2,FALSE)</f>
        <v>0</v>
      </c>
      <c r="AP200" s="81">
        <v>0</v>
      </c>
      <c r="AQ200" s="79">
        <v>0</v>
      </c>
      <c r="AR200" s="79" t="str">
        <f t="shared" si="137"/>
        <v>00</v>
      </c>
      <c r="AS200" s="82">
        <f>VLOOKUP(AR200,'Tableau coefficient '!$A$3:$B$1004,2,FALSE)</f>
        <v>0</v>
      </c>
      <c r="AT200" s="81">
        <v>0</v>
      </c>
      <c r="AU200" s="79">
        <v>0</v>
      </c>
      <c r="AV200" s="79" t="str">
        <f t="shared" si="138"/>
        <v>00</v>
      </c>
      <c r="AW200" s="82">
        <f>VLOOKUP(AV200,'Tableau coefficient '!$A$3:$B$1004,2,FALSE)</f>
        <v>0</v>
      </c>
      <c r="AX200" s="81">
        <v>0</v>
      </c>
      <c r="AY200" s="79">
        <v>0</v>
      </c>
      <c r="AZ200" s="79" t="str">
        <f t="shared" si="139"/>
        <v>00</v>
      </c>
      <c r="BA200" s="82">
        <f>VLOOKUP(AZ200,'Tableau coefficient '!$A$3:$B$1004,2,FALSE)</f>
        <v>0</v>
      </c>
      <c r="BB200" s="83">
        <v>0</v>
      </c>
      <c r="BC200" s="84">
        <v>0</v>
      </c>
      <c r="BD200" s="84" t="str">
        <f t="shared" si="140"/>
        <v>00</v>
      </c>
      <c r="BE200" s="85">
        <f>(VLOOKUP(BD200,'Tableau coefficient '!$A$3:$B$1004,2,FALSE))*2</f>
        <v>0</v>
      </c>
      <c r="BF200" s="81">
        <v>0</v>
      </c>
      <c r="BG200" s="79">
        <v>0</v>
      </c>
      <c r="BH200" s="79" t="str">
        <f t="shared" si="141"/>
        <v>00</v>
      </c>
      <c r="BI200" s="82">
        <f>VLOOKUP(BH200,'Tableau coefficient '!$A$3:$B$1004,2,FALSE)</f>
        <v>0</v>
      </c>
      <c r="BJ200" s="81">
        <v>0</v>
      </c>
      <c r="BK200" s="79">
        <v>0</v>
      </c>
      <c r="BL200" s="79" t="str">
        <f t="shared" si="142"/>
        <v>00</v>
      </c>
      <c r="BM200" s="82">
        <f>VLOOKUP(BL200,'Tableau coefficient '!$A$3:$B$1004,2,FALSE)</f>
        <v>0</v>
      </c>
      <c r="BN200" s="86">
        <f t="shared" si="127"/>
        <v>330</v>
      </c>
      <c r="BO200" s="79">
        <f t="shared" si="143"/>
        <v>174</v>
      </c>
    </row>
    <row r="201" spans="1:67" ht="14" customHeight="1">
      <c r="A201" s="100" t="s">
        <v>1527</v>
      </c>
      <c r="B201" s="78" t="s">
        <v>1526</v>
      </c>
      <c r="C201" s="99" t="s">
        <v>5</v>
      </c>
      <c r="D201" s="79" t="s">
        <v>1643</v>
      </c>
      <c r="E201" s="80" t="s">
        <v>1066</v>
      </c>
      <c r="F201" s="81">
        <v>0</v>
      </c>
      <c r="G201" s="79">
        <v>0</v>
      </c>
      <c r="H201" s="79" t="str">
        <f t="shared" si="128"/>
        <v>00</v>
      </c>
      <c r="I201" s="82">
        <f>VLOOKUP(H201,'Tableau coefficient '!$A$3:$B$1004,2,FALSE)</f>
        <v>0</v>
      </c>
      <c r="J201" s="81">
        <v>0</v>
      </c>
      <c r="K201" s="79">
        <v>0</v>
      </c>
      <c r="L201" s="79" t="str">
        <f t="shared" si="129"/>
        <v>00</v>
      </c>
      <c r="M201" s="82">
        <f>VLOOKUP(L201,'Tableau coefficient '!$A$3:$B$1004,2,FALSE)</f>
        <v>0</v>
      </c>
      <c r="N201" s="81">
        <v>0</v>
      </c>
      <c r="O201" s="79">
        <v>0</v>
      </c>
      <c r="P201" s="79" t="str">
        <f t="shared" si="130"/>
        <v>00</v>
      </c>
      <c r="Q201" s="82">
        <f>VLOOKUP(P201,'Tableau coefficient '!$A$3:$B$1004,2,FALSE)</f>
        <v>0</v>
      </c>
      <c r="R201" s="81">
        <v>0</v>
      </c>
      <c r="S201" s="79">
        <v>0</v>
      </c>
      <c r="T201" s="79" t="str">
        <f t="shared" si="131"/>
        <v>00</v>
      </c>
      <c r="U201" s="82">
        <f>VLOOKUP(T201,'Tableau coefficient '!$A$3:$B$1004,2,FALSE)</f>
        <v>0</v>
      </c>
      <c r="V201" s="83" t="s">
        <v>1507</v>
      </c>
      <c r="W201" s="84">
        <v>4</v>
      </c>
      <c r="X201" s="84" t="str">
        <f t="shared" si="132"/>
        <v>S4</v>
      </c>
      <c r="Y201" s="85">
        <f>(VLOOKUP(X201,'Tableau coefficient '!$A$3:$B$1004,2,FALSE))*2</f>
        <v>300</v>
      </c>
      <c r="Z201" s="83" t="s">
        <v>1507</v>
      </c>
      <c r="AA201" s="75">
        <v>6</v>
      </c>
      <c r="AB201" s="84" t="str">
        <f t="shared" si="133"/>
        <v>S6</v>
      </c>
      <c r="AC201" s="85">
        <f>(VLOOKUP(AB201,'Tableau coefficient '!$A$3:$B$1004,2,FALSE))*2</f>
        <v>270</v>
      </c>
      <c r="AD201" s="81">
        <v>0</v>
      </c>
      <c r="AE201" s="79">
        <v>0</v>
      </c>
      <c r="AF201" s="79" t="str">
        <f t="shared" si="134"/>
        <v>00</v>
      </c>
      <c r="AG201" s="82">
        <f>VLOOKUP(AF201,'Tableau coefficient '!$A$3:$B$1004,2,FALSE)</f>
        <v>0</v>
      </c>
      <c r="AH201" s="81">
        <v>0</v>
      </c>
      <c r="AI201" s="79">
        <v>0</v>
      </c>
      <c r="AJ201" s="79" t="str">
        <f t="shared" si="135"/>
        <v>00</v>
      </c>
      <c r="AK201" s="82">
        <f>VLOOKUP(AJ201,'Tableau coefficient '!$A$3:$B$1004,2,FALSE)</f>
        <v>0</v>
      </c>
      <c r="AL201" s="81">
        <v>0</v>
      </c>
      <c r="AM201" s="79">
        <v>0</v>
      </c>
      <c r="AN201" s="79" t="str">
        <f t="shared" si="136"/>
        <v>00</v>
      </c>
      <c r="AO201" s="82">
        <f>VLOOKUP(AN201,'Tableau coefficient '!$A$3:$B$1004,2,FALSE)</f>
        <v>0</v>
      </c>
      <c r="AP201" s="81" t="s">
        <v>1506</v>
      </c>
      <c r="AQ201" s="79">
        <v>5</v>
      </c>
      <c r="AR201" s="79" t="str">
        <f t="shared" si="137"/>
        <v>XS5</v>
      </c>
      <c r="AS201" s="82">
        <f>VLOOKUP(AR201,'Tableau coefficient '!$A$3:$B$1004,2,FALSE)</f>
        <v>95</v>
      </c>
      <c r="AT201" s="81">
        <v>0</v>
      </c>
      <c r="AU201" s="79">
        <v>0</v>
      </c>
      <c r="AV201" s="79" t="str">
        <f t="shared" si="138"/>
        <v>00</v>
      </c>
      <c r="AW201" s="82">
        <f>VLOOKUP(AV201,'Tableau coefficient '!$A$3:$B$1004,2,FALSE)</f>
        <v>0</v>
      </c>
      <c r="AX201" s="81">
        <v>0</v>
      </c>
      <c r="AY201" s="79">
        <v>0</v>
      </c>
      <c r="AZ201" s="79" t="str">
        <f t="shared" si="139"/>
        <v>00</v>
      </c>
      <c r="BA201" s="82">
        <f>VLOOKUP(AZ201,'Tableau coefficient '!$A$3:$B$1004,2,FALSE)</f>
        <v>0</v>
      </c>
      <c r="BB201" s="83" t="s">
        <v>1507</v>
      </c>
      <c r="BC201" s="84">
        <v>10</v>
      </c>
      <c r="BD201" s="84" t="str">
        <f t="shared" si="140"/>
        <v>S10</v>
      </c>
      <c r="BE201" s="85">
        <f>(VLOOKUP(BD201,'Tableau coefficient '!$A$3:$B$1004,2,FALSE))*2</f>
        <v>217.5</v>
      </c>
      <c r="BF201" s="81">
        <v>0</v>
      </c>
      <c r="BG201" s="79">
        <v>0</v>
      </c>
      <c r="BH201" s="79" t="str">
        <f t="shared" si="141"/>
        <v>00</v>
      </c>
      <c r="BI201" s="82">
        <f>VLOOKUP(BH201,'Tableau coefficient '!$A$3:$B$1004,2,FALSE)</f>
        <v>0</v>
      </c>
      <c r="BJ201" s="81">
        <v>0</v>
      </c>
      <c r="BK201" s="79">
        <v>0</v>
      </c>
      <c r="BL201" s="79" t="str">
        <f t="shared" si="142"/>
        <v>00</v>
      </c>
      <c r="BM201" s="82">
        <f>VLOOKUP(BL201,'Tableau coefficient '!$A$3:$B$1004,2,FALSE)</f>
        <v>0</v>
      </c>
      <c r="BN201" s="86">
        <f t="shared" si="127"/>
        <v>882.5</v>
      </c>
      <c r="BO201" s="79">
        <f t="shared" si="143"/>
        <v>49</v>
      </c>
    </row>
    <row r="202" spans="1:67" ht="14" customHeight="1">
      <c r="A202" s="100" t="s">
        <v>1536</v>
      </c>
      <c r="B202" s="78" t="s">
        <v>1537</v>
      </c>
      <c r="C202" s="99" t="s">
        <v>5</v>
      </c>
      <c r="D202" s="79" t="s">
        <v>1644</v>
      </c>
      <c r="E202" s="80" t="s">
        <v>11</v>
      </c>
      <c r="F202" s="81">
        <v>0</v>
      </c>
      <c r="G202" s="79">
        <v>0</v>
      </c>
      <c r="H202" s="79" t="str">
        <f t="shared" si="128"/>
        <v>00</v>
      </c>
      <c r="I202" s="82">
        <f>VLOOKUP(H202,'Tableau coefficient '!$A$3:$B$1004,2,FALSE)</f>
        <v>0</v>
      </c>
      <c r="J202" s="81">
        <v>0</v>
      </c>
      <c r="K202" s="79">
        <v>0</v>
      </c>
      <c r="L202" s="79" t="str">
        <f t="shared" si="129"/>
        <v>00</v>
      </c>
      <c r="M202" s="82">
        <f>VLOOKUP(L202,'Tableau coefficient '!$A$3:$B$1004,2,FALSE)</f>
        <v>0</v>
      </c>
      <c r="N202" s="81">
        <v>0</v>
      </c>
      <c r="O202" s="79">
        <v>0</v>
      </c>
      <c r="P202" s="79" t="str">
        <f t="shared" si="130"/>
        <v>00</v>
      </c>
      <c r="Q202" s="82">
        <f>VLOOKUP(P202,'Tableau coefficient '!$A$3:$B$1004,2,FALSE)</f>
        <v>0</v>
      </c>
      <c r="R202" s="81">
        <v>0</v>
      </c>
      <c r="S202" s="79">
        <v>0</v>
      </c>
      <c r="T202" s="79" t="str">
        <f t="shared" si="131"/>
        <v>00</v>
      </c>
      <c r="U202" s="82">
        <f>VLOOKUP(T202,'Tableau coefficient '!$A$3:$B$1004,2,FALSE)</f>
        <v>0</v>
      </c>
      <c r="V202" s="83">
        <v>0</v>
      </c>
      <c r="W202" s="84">
        <v>0</v>
      </c>
      <c r="X202" s="84" t="str">
        <f t="shared" si="132"/>
        <v>00</v>
      </c>
      <c r="Y202" s="85">
        <f>(VLOOKUP(X202,'Tableau coefficient '!$A$3:$B$1004,2,FALSE))*2</f>
        <v>0</v>
      </c>
      <c r="Z202" s="83">
        <v>0</v>
      </c>
      <c r="AA202" s="75">
        <v>0</v>
      </c>
      <c r="AB202" s="84" t="str">
        <f t="shared" si="133"/>
        <v>00</v>
      </c>
      <c r="AC202" s="85">
        <f>(VLOOKUP(AB202,'Tableau coefficient '!$A$3:$B$1004,2,FALSE))*2</f>
        <v>0</v>
      </c>
      <c r="AD202" s="81">
        <v>0</v>
      </c>
      <c r="AE202" s="79">
        <v>0</v>
      </c>
      <c r="AF202" s="79" t="str">
        <f t="shared" si="134"/>
        <v>00</v>
      </c>
      <c r="AG202" s="82">
        <f>VLOOKUP(AF202,'Tableau coefficient '!$A$3:$B$1004,2,FALSE)</f>
        <v>0</v>
      </c>
      <c r="AH202" s="81">
        <v>0</v>
      </c>
      <c r="AI202" s="79">
        <v>0</v>
      </c>
      <c r="AJ202" s="79" t="str">
        <f t="shared" si="135"/>
        <v>00</v>
      </c>
      <c r="AK202" s="82">
        <f>VLOOKUP(AJ202,'Tableau coefficient '!$A$3:$B$1004,2,FALSE)</f>
        <v>0</v>
      </c>
      <c r="AL202" s="81">
        <v>0</v>
      </c>
      <c r="AM202" s="79">
        <v>0</v>
      </c>
      <c r="AN202" s="79" t="str">
        <f t="shared" si="136"/>
        <v>00</v>
      </c>
      <c r="AO202" s="82">
        <f>VLOOKUP(AN202,'Tableau coefficient '!$A$3:$B$1004,2,FALSE)</f>
        <v>0</v>
      </c>
      <c r="AP202" s="81">
        <v>0</v>
      </c>
      <c r="AQ202" s="79">
        <v>0</v>
      </c>
      <c r="AR202" s="79" t="str">
        <f t="shared" si="137"/>
        <v>00</v>
      </c>
      <c r="AS202" s="82">
        <f>VLOOKUP(AR202,'Tableau coefficient '!$A$3:$B$1004,2,FALSE)</f>
        <v>0</v>
      </c>
      <c r="AT202" s="81">
        <v>0</v>
      </c>
      <c r="AU202" s="79">
        <v>0</v>
      </c>
      <c r="AV202" s="79" t="str">
        <f t="shared" si="138"/>
        <v>00</v>
      </c>
      <c r="AW202" s="82">
        <f>VLOOKUP(AV202,'Tableau coefficient '!$A$3:$B$1004,2,FALSE)</f>
        <v>0</v>
      </c>
      <c r="AX202" s="81">
        <v>0</v>
      </c>
      <c r="AY202" s="79">
        <v>0</v>
      </c>
      <c r="AZ202" s="79" t="str">
        <f t="shared" si="139"/>
        <v>00</v>
      </c>
      <c r="BA202" s="82">
        <f>VLOOKUP(AZ202,'Tableau coefficient '!$A$3:$B$1004,2,FALSE)</f>
        <v>0</v>
      </c>
      <c r="BB202" s="83">
        <v>0</v>
      </c>
      <c r="BC202" s="84">
        <v>0</v>
      </c>
      <c r="BD202" s="84" t="str">
        <f t="shared" si="140"/>
        <v>00</v>
      </c>
      <c r="BE202" s="85">
        <f>(VLOOKUP(BD202,'Tableau coefficient '!$A$3:$B$1004,2,FALSE))*2</f>
        <v>0</v>
      </c>
      <c r="BF202" s="81">
        <v>0</v>
      </c>
      <c r="BG202" s="79">
        <v>0</v>
      </c>
      <c r="BH202" s="79" t="str">
        <f t="shared" si="141"/>
        <v>00</v>
      </c>
      <c r="BI202" s="82">
        <f>VLOOKUP(BH202,'Tableau coefficient '!$A$3:$B$1004,2,FALSE)</f>
        <v>0</v>
      </c>
      <c r="BJ202" s="81">
        <v>0</v>
      </c>
      <c r="BK202" s="79">
        <v>0</v>
      </c>
      <c r="BL202" s="79" t="str">
        <f t="shared" si="142"/>
        <v>00</v>
      </c>
      <c r="BM202" s="82">
        <f>VLOOKUP(BL202,'Tableau coefficient '!$A$3:$B$1004,2,FALSE)</f>
        <v>0</v>
      </c>
      <c r="BN202" s="86">
        <f t="shared" si="127"/>
        <v>0</v>
      </c>
      <c r="BO202" s="79">
        <f t="shared" si="143"/>
        <v>303</v>
      </c>
    </row>
    <row r="203" spans="1:67" ht="14" customHeight="1">
      <c r="A203" s="100" t="s">
        <v>1538</v>
      </c>
      <c r="B203" s="78" t="s">
        <v>1539</v>
      </c>
      <c r="C203" s="99" t="s">
        <v>5</v>
      </c>
      <c r="D203" s="79" t="s">
        <v>1645</v>
      </c>
      <c r="E203" s="80" t="s">
        <v>1066</v>
      </c>
      <c r="F203" s="81">
        <v>0</v>
      </c>
      <c r="G203" s="79">
        <v>0</v>
      </c>
      <c r="H203" s="79" t="str">
        <f t="shared" si="128"/>
        <v>00</v>
      </c>
      <c r="I203" s="82">
        <f>VLOOKUP(H203,'Tableau coefficient '!$A$3:$B$1004,2,FALSE)</f>
        <v>0</v>
      </c>
      <c r="J203" s="81">
        <v>0</v>
      </c>
      <c r="K203" s="79">
        <v>0</v>
      </c>
      <c r="L203" s="79" t="str">
        <f t="shared" si="129"/>
        <v>00</v>
      </c>
      <c r="M203" s="82">
        <f>VLOOKUP(L203,'Tableau coefficient '!$A$3:$B$1004,2,FALSE)</f>
        <v>0</v>
      </c>
      <c r="N203" s="81">
        <v>0</v>
      </c>
      <c r="O203" s="79">
        <v>0</v>
      </c>
      <c r="P203" s="79" t="str">
        <f t="shared" si="130"/>
        <v>00</v>
      </c>
      <c r="Q203" s="82">
        <f>VLOOKUP(P203,'Tableau coefficient '!$A$3:$B$1004,2,FALSE)</f>
        <v>0</v>
      </c>
      <c r="R203" s="81">
        <v>0</v>
      </c>
      <c r="S203" s="79">
        <v>0</v>
      </c>
      <c r="T203" s="79" t="str">
        <f t="shared" si="131"/>
        <v>00</v>
      </c>
      <c r="U203" s="82">
        <f>VLOOKUP(T203,'Tableau coefficient '!$A$3:$B$1004,2,FALSE)</f>
        <v>0</v>
      </c>
      <c r="V203" s="83">
        <v>0</v>
      </c>
      <c r="W203" s="84">
        <v>0</v>
      </c>
      <c r="X203" s="84" t="str">
        <f t="shared" si="132"/>
        <v>00</v>
      </c>
      <c r="Y203" s="85">
        <f>(VLOOKUP(X203,'Tableau coefficient '!$A$3:$B$1004,2,FALSE))*2</f>
        <v>0</v>
      </c>
      <c r="Z203" s="83" t="s">
        <v>1507</v>
      </c>
      <c r="AA203" s="75">
        <v>6</v>
      </c>
      <c r="AB203" s="84" t="str">
        <f t="shared" si="133"/>
        <v>S6</v>
      </c>
      <c r="AC203" s="85">
        <f>(VLOOKUP(AB203,'Tableau coefficient '!$A$3:$B$1004,2,FALSE))*2</f>
        <v>270</v>
      </c>
      <c r="AD203" s="81">
        <v>0</v>
      </c>
      <c r="AE203" s="79">
        <v>0</v>
      </c>
      <c r="AF203" s="79" t="str">
        <f t="shared" si="134"/>
        <v>00</v>
      </c>
      <c r="AG203" s="82">
        <f>VLOOKUP(AF203,'Tableau coefficient '!$A$3:$B$1004,2,FALSE)</f>
        <v>0</v>
      </c>
      <c r="AH203" s="81">
        <v>0</v>
      </c>
      <c r="AI203" s="79">
        <v>0</v>
      </c>
      <c r="AJ203" s="79" t="str">
        <f t="shared" si="135"/>
        <v>00</v>
      </c>
      <c r="AK203" s="82">
        <f>VLOOKUP(AJ203,'Tableau coefficient '!$A$3:$B$1004,2,FALSE)</f>
        <v>0</v>
      </c>
      <c r="AL203" s="81">
        <v>0</v>
      </c>
      <c r="AM203" s="79">
        <v>0</v>
      </c>
      <c r="AN203" s="79" t="str">
        <f t="shared" si="136"/>
        <v>00</v>
      </c>
      <c r="AO203" s="82">
        <f>VLOOKUP(AN203,'Tableau coefficient '!$A$3:$B$1004,2,FALSE)</f>
        <v>0</v>
      </c>
      <c r="AP203" s="81">
        <v>0</v>
      </c>
      <c r="AQ203" s="79">
        <v>0</v>
      </c>
      <c r="AR203" s="79" t="str">
        <f t="shared" si="137"/>
        <v>00</v>
      </c>
      <c r="AS203" s="82">
        <f>VLOOKUP(AR203,'Tableau coefficient '!$A$3:$B$1004,2,FALSE)</f>
        <v>0</v>
      </c>
      <c r="AT203" s="81">
        <v>0</v>
      </c>
      <c r="AU203" s="79">
        <v>0</v>
      </c>
      <c r="AV203" s="79" t="str">
        <f t="shared" si="138"/>
        <v>00</v>
      </c>
      <c r="AW203" s="82">
        <f>VLOOKUP(AV203,'Tableau coefficient '!$A$3:$B$1004,2,FALSE)</f>
        <v>0</v>
      </c>
      <c r="AX203" s="81">
        <v>0</v>
      </c>
      <c r="AY203" s="79">
        <v>0</v>
      </c>
      <c r="AZ203" s="79" t="str">
        <f t="shared" si="139"/>
        <v>00</v>
      </c>
      <c r="BA203" s="82">
        <f>VLOOKUP(AZ203,'Tableau coefficient '!$A$3:$B$1004,2,FALSE)</f>
        <v>0</v>
      </c>
      <c r="BB203" s="83">
        <v>0</v>
      </c>
      <c r="BC203" s="84">
        <v>0</v>
      </c>
      <c r="BD203" s="84" t="str">
        <f t="shared" si="140"/>
        <v>00</v>
      </c>
      <c r="BE203" s="85">
        <f>(VLOOKUP(BD203,'Tableau coefficient '!$A$3:$B$1004,2,FALSE))*2</f>
        <v>0</v>
      </c>
      <c r="BF203" s="81">
        <v>0</v>
      </c>
      <c r="BG203" s="79">
        <v>0</v>
      </c>
      <c r="BH203" s="79" t="str">
        <f t="shared" si="141"/>
        <v>00</v>
      </c>
      <c r="BI203" s="82">
        <f>VLOOKUP(BH203,'Tableau coefficient '!$A$3:$B$1004,2,FALSE)</f>
        <v>0</v>
      </c>
      <c r="BJ203" s="81">
        <v>0</v>
      </c>
      <c r="BK203" s="79">
        <v>0</v>
      </c>
      <c r="BL203" s="79" t="str">
        <f t="shared" si="142"/>
        <v>00</v>
      </c>
      <c r="BM203" s="82">
        <f>VLOOKUP(BL203,'Tableau coefficient '!$A$3:$B$1004,2,FALSE)</f>
        <v>0</v>
      </c>
      <c r="BN203" s="86">
        <f t="shared" si="127"/>
        <v>270</v>
      </c>
      <c r="BO203" s="79">
        <f t="shared" si="143"/>
        <v>193</v>
      </c>
    </row>
    <row r="204" spans="1:67" ht="14" customHeight="1">
      <c r="A204" s="100" t="s">
        <v>1566</v>
      </c>
      <c r="B204" s="78" t="s">
        <v>1250</v>
      </c>
      <c r="C204" s="99" t="s">
        <v>5</v>
      </c>
      <c r="D204" s="79" t="s">
        <v>1645</v>
      </c>
      <c r="E204" s="80" t="s">
        <v>11</v>
      </c>
      <c r="F204" s="81">
        <v>0</v>
      </c>
      <c r="G204" s="79">
        <v>0</v>
      </c>
      <c r="H204" s="79" t="str">
        <f t="shared" si="128"/>
        <v>00</v>
      </c>
      <c r="I204" s="82">
        <f>VLOOKUP(H204,'Tableau coefficient '!$A$3:$B$1004,2,FALSE)</f>
        <v>0</v>
      </c>
      <c r="J204" s="81">
        <v>0</v>
      </c>
      <c r="K204" s="79">
        <v>0</v>
      </c>
      <c r="L204" s="79" t="str">
        <f t="shared" si="129"/>
        <v>00</v>
      </c>
      <c r="M204" s="82">
        <f>VLOOKUP(L204,'Tableau coefficient '!$A$3:$B$1004,2,FALSE)</f>
        <v>0</v>
      </c>
      <c r="N204" s="81">
        <v>0</v>
      </c>
      <c r="O204" s="79">
        <v>0</v>
      </c>
      <c r="P204" s="79" t="str">
        <f t="shared" si="130"/>
        <v>00</v>
      </c>
      <c r="Q204" s="82">
        <f>VLOOKUP(P204,'Tableau coefficient '!$A$3:$B$1004,2,FALSE)</f>
        <v>0</v>
      </c>
      <c r="R204" s="81">
        <v>0</v>
      </c>
      <c r="S204" s="79">
        <v>0</v>
      </c>
      <c r="T204" s="79" t="str">
        <f t="shared" si="131"/>
        <v>00</v>
      </c>
      <c r="U204" s="82">
        <f>VLOOKUP(T204,'Tableau coefficient '!$A$3:$B$1004,2,FALSE)</f>
        <v>0</v>
      </c>
      <c r="V204" s="83">
        <v>0</v>
      </c>
      <c r="W204" s="84">
        <v>0</v>
      </c>
      <c r="X204" s="84" t="str">
        <f t="shared" si="132"/>
        <v>00</v>
      </c>
      <c r="Y204" s="85">
        <f>(VLOOKUP(X204,'Tableau coefficient '!$A$3:$B$1004,2,FALSE))*2</f>
        <v>0</v>
      </c>
      <c r="Z204" s="83">
        <v>0</v>
      </c>
      <c r="AA204" s="75">
        <v>0</v>
      </c>
      <c r="AB204" s="84" t="str">
        <f t="shared" si="133"/>
        <v>00</v>
      </c>
      <c r="AC204" s="85">
        <f>(VLOOKUP(AB204,'Tableau coefficient '!$A$3:$B$1004,2,FALSE))*2</f>
        <v>0</v>
      </c>
      <c r="AD204" s="81" t="s">
        <v>1507</v>
      </c>
      <c r="AE204" s="79">
        <v>32</v>
      </c>
      <c r="AF204" s="79" t="str">
        <f t="shared" si="134"/>
        <v>S32</v>
      </c>
      <c r="AG204" s="82">
        <f>VLOOKUP(AF204,'Tableau coefficient '!$A$3:$B$1004,2,FALSE)</f>
        <v>83.25</v>
      </c>
      <c r="AH204" s="81">
        <v>0</v>
      </c>
      <c r="AI204" s="79">
        <v>0</v>
      </c>
      <c r="AJ204" s="79" t="str">
        <f t="shared" si="135"/>
        <v>00</v>
      </c>
      <c r="AK204" s="82">
        <f>VLOOKUP(AJ204,'Tableau coefficient '!$A$3:$B$1004,2,FALSE)</f>
        <v>0</v>
      </c>
      <c r="AL204" s="81" t="s">
        <v>5</v>
      </c>
      <c r="AM204" s="79">
        <v>52</v>
      </c>
      <c r="AN204" s="79" t="str">
        <f t="shared" si="136"/>
        <v>M52</v>
      </c>
      <c r="AO204" s="82">
        <f>VLOOKUP(AN204,'Tableau coefficient '!$A$3:$B$1004,2,FALSE)</f>
        <v>91</v>
      </c>
      <c r="AP204" s="81" t="s">
        <v>1506</v>
      </c>
      <c r="AQ204" s="79">
        <v>25</v>
      </c>
      <c r="AR204" s="79" t="str">
        <f t="shared" si="137"/>
        <v>XS25</v>
      </c>
      <c r="AS204" s="82">
        <f>VLOOKUP(AR204,'Tableau coefficient '!$A$3:$B$1004,2,FALSE)</f>
        <v>59</v>
      </c>
      <c r="AT204" s="81">
        <v>0</v>
      </c>
      <c r="AU204" s="79">
        <v>0</v>
      </c>
      <c r="AV204" s="79" t="str">
        <f t="shared" si="138"/>
        <v>00</v>
      </c>
      <c r="AW204" s="82">
        <f>VLOOKUP(AV204,'Tableau coefficient '!$A$3:$B$1004,2,FALSE)</f>
        <v>0</v>
      </c>
      <c r="AX204" s="81" t="s">
        <v>1507</v>
      </c>
      <c r="AY204" s="79">
        <v>33</v>
      </c>
      <c r="AZ204" s="79" t="str">
        <f t="shared" si="139"/>
        <v>S33</v>
      </c>
      <c r="BA204" s="82">
        <f>VLOOKUP(AZ204,'Tableau coefficient '!$A$3:$B$1004,2,FALSE)</f>
        <v>82.5</v>
      </c>
      <c r="BB204" s="83" t="s">
        <v>1507</v>
      </c>
      <c r="BC204" s="84">
        <v>28</v>
      </c>
      <c r="BD204" s="84" t="str">
        <f t="shared" si="140"/>
        <v>S28</v>
      </c>
      <c r="BE204" s="85">
        <f>(VLOOKUP(BD204,'Tableau coefficient '!$A$3:$B$1004,2,FALSE))*2</f>
        <v>172.5</v>
      </c>
      <c r="BF204" s="81">
        <v>0</v>
      </c>
      <c r="BG204" s="79">
        <v>0</v>
      </c>
      <c r="BH204" s="79" t="str">
        <f t="shared" si="141"/>
        <v>00</v>
      </c>
      <c r="BI204" s="82">
        <f>VLOOKUP(BH204,'Tableau coefficient '!$A$3:$B$1004,2,FALSE)</f>
        <v>0</v>
      </c>
      <c r="BJ204" s="81">
        <v>0</v>
      </c>
      <c r="BK204" s="79">
        <v>0</v>
      </c>
      <c r="BL204" s="79" t="str">
        <f t="shared" si="142"/>
        <v>00</v>
      </c>
      <c r="BM204" s="82">
        <f>VLOOKUP(BL204,'Tableau coefficient '!$A$3:$B$1004,2,FALSE)</f>
        <v>0</v>
      </c>
      <c r="BN204" s="86">
        <f t="shared" si="127"/>
        <v>488.25</v>
      </c>
      <c r="BO204" s="79">
        <f t="shared" si="143"/>
        <v>125</v>
      </c>
    </row>
    <row r="205" spans="1:67" ht="14" customHeight="1">
      <c r="A205" s="100" t="s">
        <v>1570</v>
      </c>
      <c r="B205" s="78" t="s">
        <v>1571</v>
      </c>
      <c r="C205" s="99" t="s">
        <v>5</v>
      </c>
      <c r="D205" s="79" t="s">
        <v>1643</v>
      </c>
      <c r="E205" s="80" t="s">
        <v>15</v>
      </c>
      <c r="F205" s="81">
        <v>0</v>
      </c>
      <c r="G205" s="79">
        <v>0</v>
      </c>
      <c r="H205" s="79" t="str">
        <f t="shared" si="128"/>
        <v>00</v>
      </c>
      <c r="I205" s="82">
        <f>VLOOKUP(H205,'Tableau coefficient '!$A$3:$B$1004,2,FALSE)</f>
        <v>0</v>
      </c>
      <c r="J205" s="81">
        <v>0</v>
      </c>
      <c r="K205" s="79">
        <v>0</v>
      </c>
      <c r="L205" s="79" t="str">
        <f t="shared" si="129"/>
        <v>00</v>
      </c>
      <c r="M205" s="82">
        <f>VLOOKUP(L205,'Tableau coefficient '!$A$3:$B$1004,2,FALSE)</f>
        <v>0</v>
      </c>
      <c r="N205" s="81">
        <v>0</v>
      </c>
      <c r="O205" s="79">
        <v>0</v>
      </c>
      <c r="P205" s="79" t="str">
        <f t="shared" si="130"/>
        <v>00</v>
      </c>
      <c r="Q205" s="82">
        <f>VLOOKUP(P205,'Tableau coefficient '!$A$3:$B$1004,2,FALSE)</f>
        <v>0</v>
      </c>
      <c r="R205" s="81">
        <v>0</v>
      </c>
      <c r="S205" s="79">
        <v>0</v>
      </c>
      <c r="T205" s="79" t="str">
        <f t="shared" si="131"/>
        <v>00</v>
      </c>
      <c r="U205" s="82">
        <f>VLOOKUP(T205,'Tableau coefficient '!$A$3:$B$1004,2,FALSE)</f>
        <v>0</v>
      </c>
      <c r="V205" s="83">
        <v>0</v>
      </c>
      <c r="W205" s="84">
        <v>0</v>
      </c>
      <c r="X205" s="84" t="str">
        <f t="shared" si="132"/>
        <v>00</v>
      </c>
      <c r="Y205" s="85">
        <f>(VLOOKUP(X205,'Tableau coefficient '!$A$3:$B$1004,2,FALSE))*2</f>
        <v>0</v>
      </c>
      <c r="Z205" s="83">
        <v>0</v>
      </c>
      <c r="AA205" s="75">
        <v>0</v>
      </c>
      <c r="AB205" s="84" t="str">
        <f t="shared" si="133"/>
        <v>00</v>
      </c>
      <c r="AC205" s="85">
        <f>(VLOOKUP(AB205,'Tableau coefficient '!$A$3:$B$1004,2,FALSE))*2</f>
        <v>0</v>
      </c>
      <c r="AD205" s="81">
        <v>0</v>
      </c>
      <c r="AE205" s="79">
        <v>0</v>
      </c>
      <c r="AF205" s="79" t="str">
        <f t="shared" si="134"/>
        <v>00</v>
      </c>
      <c r="AG205" s="82">
        <f>VLOOKUP(AF205,'Tableau coefficient '!$A$3:$B$1004,2,FALSE)</f>
        <v>0</v>
      </c>
      <c r="AH205" s="81">
        <v>0</v>
      </c>
      <c r="AI205" s="79">
        <v>0</v>
      </c>
      <c r="AJ205" s="79" t="str">
        <f t="shared" si="135"/>
        <v>00</v>
      </c>
      <c r="AK205" s="82">
        <f>VLOOKUP(AJ205,'Tableau coefficient '!$A$3:$B$1004,2,FALSE)</f>
        <v>0</v>
      </c>
      <c r="AL205" s="81" t="s">
        <v>1506</v>
      </c>
      <c r="AM205" s="79">
        <v>23</v>
      </c>
      <c r="AN205" s="79" t="str">
        <f t="shared" si="136"/>
        <v>XS23</v>
      </c>
      <c r="AO205" s="82">
        <f>VLOOKUP(AN205,'Tableau coefficient '!$A$3:$B$1004,2,FALSE)</f>
        <v>60</v>
      </c>
      <c r="AP205" s="81" t="s">
        <v>1506</v>
      </c>
      <c r="AQ205" s="79">
        <v>23</v>
      </c>
      <c r="AR205" s="79" t="str">
        <f t="shared" si="137"/>
        <v>XS23</v>
      </c>
      <c r="AS205" s="82">
        <f>VLOOKUP(AR205,'Tableau coefficient '!$A$3:$B$1004,2,FALSE)</f>
        <v>60</v>
      </c>
      <c r="AT205" s="81">
        <v>0</v>
      </c>
      <c r="AU205" s="79">
        <v>0</v>
      </c>
      <c r="AV205" s="79" t="str">
        <f t="shared" si="138"/>
        <v>00</v>
      </c>
      <c r="AW205" s="82">
        <f>VLOOKUP(AV205,'Tableau coefficient '!$A$3:$B$1004,2,FALSE)</f>
        <v>0</v>
      </c>
      <c r="AX205" s="81" t="s">
        <v>1507</v>
      </c>
      <c r="AY205" s="79">
        <v>29</v>
      </c>
      <c r="AZ205" s="79" t="str">
        <f t="shared" si="139"/>
        <v>S29</v>
      </c>
      <c r="BA205" s="82">
        <f>VLOOKUP(AZ205,'Tableau coefficient '!$A$3:$B$1004,2,FALSE)</f>
        <v>85.5</v>
      </c>
      <c r="BB205" s="83" t="s">
        <v>1507</v>
      </c>
      <c r="BC205" s="84">
        <v>23</v>
      </c>
      <c r="BD205" s="84" t="str">
        <f t="shared" si="140"/>
        <v>S23</v>
      </c>
      <c r="BE205" s="85">
        <f>(VLOOKUP(BD205,'Tableau coefficient '!$A$3:$B$1004,2,FALSE))*2</f>
        <v>180</v>
      </c>
      <c r="BF205" s="81">
        <v>0</v>
      </c>
      <c r="BG205" s="79">
        <v>0</v>
      </c>
      <c r="BH205" s="79" t="str">
        <f t="shared" si="141"/>
        <v>00</v>
      </c>
      <c r="BI205" s="82">
        <f>VLOOKUP(BH205,'Tableau coefficient '!$A$3:$B$1004,2,FALSE)</f>
        <v>0</v>
      </c>
      <c r="BJ205" s="81">
        <v>0</v>
      </c>
      <c r="BK205" s="79">
        <v>0</v>
      </c>
      <c r="BL205" s="79" t="str">
        <f t="shared" si="142"/>
        <v>00</v>
      </c>
      <c r="BM205" s="82">
        <f>VLOOKUP(BL205,'Tableau coefficient '!$A$3:$B$1004,2,FALSE)</f>
        <v>0</v>
      </c>
      <c r="BN205" s="86">
        <f t="shared" si="127"/>
        <v>385.5</v>
      </c>
      <c r="BO205" s="79">
        <f t="shared" si="143"/>
        <v>160</v>
      </c>
    </row>
    <row r="206" spans="1:67" ht="14" customHeight="1">
      <c r="A206" s="100" t="s">
        <v>1609</v>
      </c>
      <c r="B206" s="78" t="s">
        <v>1608</v>
      </c>
      <c r="C206" s="99" t="s">
        <v>5</v>
      </c>
      <c r="D206" s="79" t="s">
        <v>1643</v>
      </c>
      <c r="E206" s="80" t="s">
        <v>15</v>
      </c>
      <c r="F206" s="81">
        <v>0</v>
      </c>
      <c r="G206" s="79">
        <v>0</v>
      </c>
      <c r="H206" s="79" t="str">
        <f t="shared" si="128"/>
        <v>00</v>
      </c>
      <c r="I206" s="82">
        <f>VLOOKUP(H206,'Tableau coefficient '!$A$3:$B$1004,2,FALSE)</f>
        <v>0</v>
      </c>
      <c r="J206" s="81">
        <v>0</v>
      </c>
      <c r="K206" s="79">
        <v>0</v>
      </c>
      <c r="L206" s="79" t="str">
        <f t="shared" si="129"/>
        <v>00</v>
      </c>
      <c r="M206" s="82">
        <f>VLOOKUP(L206,'Tableau coefficient '!$A$3:$B$1004,2,FALSE)</f>
        <v>0</v>
      </c>
      <c r="N206" s="81">
        <v>0</v>
      </c>
      <c r="O206" s="79">
        <v>0</v>
      </c>
      <c r="P206" s="79" t="str">
        <f t="shared" si="130"/>
        <v>00</v>
      </c>
      <c r="Q206" s="82">
        <f>VLOOKUP(P206,'Tableau coefficient '!$A$3:$B$1004,2,FALSE)</f>
        <v>0</v>
      </c>
      <c r="R206" s="81">
        <v>0</v>
      </c>
      <c r="S206" s="79">
        <v>0</v>
      </c>
      <c r="T206" s="79" t="str">
        <f t="shared" si="131"/>
        <v>00</v>
      </c>
      <c r="U206" s="82">
        <f>VLOOKUP(T206,'Tableau coefficient '!$A$3:$B$1004,2,FALSE)</f>
        <v>0</v>
      </c>
      <c r="V206" s="83">
        <v>0</v>
      </c>
      <c r="W206" s="84">
        <v>0</v>
      </c>
      <c r="X206" s="84" t="str">
        <f t="shared" si="132"/>
        <v>00</v>
      </c>
      <c r="Y206" s="85">
        <f>(VLOOKUP(X206,'Tableau coefficient '!$A$3:$B$1004,2,FALSE))*2</f>
        <v>0</v>
      </c>
      <c r="Z206" s="83">
        <v>0</v>
      </c>
      <c r="AA206" s="75">
        <v>0</v>
      </c>
      <c r="AB206" s="84" t="str">
        <f t="shared" si="133"/>
        <v>00</v>
      </c>
      <c r="AC206" s="85">
        <f>(VLOOKUP(AB206,'Tableau coefficient '!$A$3:$B$1004,2,FALSE))*2</f>
        <v>0</v>
      </c>
      <c r="AD206" s="81">
        <v>0</v>
      </c>
      <c r="AE206" s="79">
        <v>0</v>
      </c>
      <c r="AF206" s="79" t="str">
        <f t="shared" si="134"/>
        <v>00</v>
      </c>
      <c r="AG206" s="82">
        <f>VLOOKUP(AF206,'Tableau coefficient '!$A$3:$B$1004,2,FALSE)</f>
        <v>0</v>
      </c>
      <c r="AH206" s="81">
        <v>0</v>
      </c>
      <c r="AI206" s="79">
        <v>0</v>
      </c>
      <c r="AJ206" s="79" t="str">
        <f t="shared" si="135"/>
        <v>00</v>
      </c>
      <c r="AK206" s="82">
        <f>VLOOKUP(AJ206,'Tableau coefficient '!$A$3:$B$1004,2,FALSE)</f>
        <v>0</v>
      </c>
      <c r="AL206" s="81">
        <v>0</v>
      </c>
      <c r="AM206" s="79">
        <v>0</v>
      </c>
      <c r="AN206" s="79" t="str">
        <f t="shared" si="136"/>
        <v>00</v>
      </c>
      <c r="AO206" s="82">
        <f>VLOOKUP(AN206,'Tableau coefficient '!$A$3:$B$1004,2,FALSE)</f>
        <v>0</v>
      </c>
      <c r="AP206" s="81">
        <v>0</v>
      </c>
      <c r="AQ206" s="79">
        <v>0</v>
      </c>
      <c r="AR206" s="79" t="str">
        <f t="shared" si="137"/>
        <v>00</v>
      </c>
      <c r="AS206" s="82">
        <f>VLOOKUP(AR206,'Tableau coefficient '!$A$3:$B$1004,2,FALSE)</f>
        <v>0</v>
      </c>
      <c r="AT206" s="81">
        <v>0</v>
      </c>
      <c r="AU206" s="79">
        <v>0</v>
      </c>
      <c r="AV206" s="79" t="str">
        <f t="shared" si="138"/>
        <v>00</v>
      </c>
      <c r="AW206" s="82">
        <f>VLOOKUP(AV206,'Tableau coefficient '!$A$3:$B$1004,2,FALSE)</f>
        <v>0</v>
      </c>
      <c r="AX206" s="81" t="s">
        <v>1507</v>
      </c>
      <c r="AY206" s="79">
        <v>20</v>
      </c>
      <c r="AZ206" s="79" t="str">
        <f t="shared" si="139"/>
        <v>S20</v>
      </c>
      <c r="BA206" s="82">
        <f>VLOOKUP(AZ206,'Tableau coefficient '!$A$3:$B$1004,2,FALSE)</f>
        <v>92.25</v>
      </c>
      <c r="BB206" s="83" t="s">
        <v>1507</v>
      </c>
      <c r="BC206" s="84">
        <v>19</v>
      </c>
      <c r="BD206" s="84" t="str">
        <f t="shared" si="140"/>
        <v>S19</v>
      </c>
      <c r="BE206" s="85">
        <f>(VLOOKUP(BD206,'Tableau coefficient '!$A$3:$B$1004,2,FALSE))*2</f>
        <v>186</v>
      </c>
      <c r="BF206" s="81">
        <v>0</v>
      </c>
      <c r="BG206" s="79">
        <v>0</v>
      </c>
      <c r="BH206" s="79" t="str">
        <f t="shared" si="141"/>
        <v>00</v>
      </c>
      <c r="BI206" s="82">
        <f>VLOOKUP(BH206,'Tableau coefficient '!$A$3:$B$1004,2,FALSE)</f>
        <v>0</v>
      </c>
      <c r="BJ206" s="81">
        <v>0</v>
      </c>
      <c r="BK206" s="79">
        <v>0</v>
      </c>
      <c r="BL206" s="79" t="str">
        <f t="shared" si="142"/>
        <v>00</v>
      </c>
      <c r="BM206" s="82">
        <f>VLOOKUP(BL206,'Tableau coefficient '!$A$3:$B$1004,2,FALSE)</f>
        <v>0</v>
      </c>
      <c r="BN206" s="86">
        <f t="shared" si="127"/>
        <v>278.25</v>
      </c>
      <c r="BO206" s="79">
        <f t="shared" si="143"/>
        <v>191</v>
      </c>
    </row>
    <row r="207" spans="1:67" ht="14" customHeight="1">
      <c r="A207" s="100" t="s">
        <v>1610</v>
      </c>
      <c r="B207" s="78" t="s">
        <v>1254</v>
      </c>
      <c r="C207" s="99" t="s">
        <v>5</v>
      </c>
      <c r="D207" s="79" t="s">
        <v>1644</v>
      </c>
      <c r="E207" s="80" t="s">
        <v>1067</v>
      </c>
      <c r="F207" s="81">
        <v>0</v>
      </c>
      <c r="G207" s="79">
        <v>0</v>
      </c>
      <c r="H207" s="79" t="str">
        <f t="shared" si="128"/>
        <v>00</v>
      </c>
      <c r="I207" s="82">
        <f>VLOOKUP(H207,'Tableau coefficient '!$A$3:$B$1004,2,FALSE)</f>
        <v>0</v>
      </c>
      <c r="J207" s="81">
        <v>0</v>
      </c>
      <c r="K207" s="79">
        <v>0</v>
      </c>
      <c r="L207" s="79" t="str">
        <f t="shared" si="129"/>
        <v>00</v>
      </c>
      <c r="M207" s="82">
        <f>VLOOKUP(L207,'Tableau coefficient '!$A$3:$B$1004,2,FALSE)</f>
        <v>0</v>
      </c>
      <c r="N207" s="81">
        <v>0</v>
      </c>
      <c r="O207" s="79">
        <v>0</v>
      </c>
      <c r="P207" s="79" t="str">
        <f t="shared" si="130"/>
        <v>00</v>
      </c>
      <c r="Q207" s="82">
        <f>VLOOKUP(P207,'Tableau coefficient '!$A$3:$B$1004,2,FALSE)</f>
        <v>0</v>
      </c>
      <c r="R207" s="81">
        <v>0</v>
      </c>
      <c r="S207" s="79">
        <v>0</v>
      </c>
      <c r="T207" s="79" t="str">
        <f t="shared" si="131"/>
        <v>00</v>
      </c>
      <c r="U207" s="82">
        <f>VLOOKUP(T207,'Tableau coefficient '!$A$3:$B$1004,2,FALSE)</f>
        <v>0</v>
      </c>
      <c r="V207" s="83">
        <v>0</v>
      </c>
      <c r="W207" s="84">
        <v>0</v>
      </c>
      <c r="X207" s="84" t="str">
        <f t="shared" si="132"/>
        <v>00</v>
      </c>
      <c r="Y207" s="85">
        <f>(VLOOKUP(X207,'Tableau coefficient '!$A$3:$B$1004,2,FALSE))*2</f>
        <v>0</v>
      </c>
      <c r="Z207" s="83">
        <v>0</v>
      </c>
      <c r="AA207" s="75">
        <v>0</v>
      </c>
      <c r="AB207" s="84" t="str">
        <f t="shared" si="133"/>
        <v>00</v>
      </c>
      <c r="AC207" s="85">
        <f>(VLOOKUP(AB207,'Tableau coefficient '!$A$3:$B$1004,2,FALSE))*2</f>
        <v>0</v>
      </c>
      <c r="AD207" s="81">
        <v>0</v>
      </c>
      <c r="AE207" s="79">
        <v>0</v>
      </c>
      <c r="AF207" s="79" t="str">
        <f t="shared" si="134"/>
        <v>00</v>
      </c>
      <c r="AG207" s="82">
        <f>VLOOKUP(AF207,'Tableau coefficient '!$A$3:$B$1004,2,FALSE)</f>
        <v>0</v>
      </c>
      <c r="AH207" s="81">
        <v>0</v>
      </c>
      <c r="AI207" s="79">
        <v>0</v>
      </c>
      <c r="AJ207" s="79" t="str">
        <f t="shared" si="135"/>
        <v>00</v>
      </c>
      <c r="AK207" s="82">
        <f>VLOOKUP(AJ207,'Tableau coefficient '!$A$3:$B$1004,2,FALSE)</f>
        <v>0</v>
      </c>
      <c r="AL207" s="81">
        <v>0</v>
      </c>
      <c r="AM207" s="79">
        <v>0</v>
      </c>
      <c r="AN207" s="79" t="str">
        <f t="shared" si="136"/>
        <v>00</v>
      </c>
      <c r="AO207" s="82">
        <f>VLOOKUP(AN207,'Tableau coefficient '!$A$3:$B$1004,2,FALSE)</f>
        <v>0</v>
      </c>
      <c r="AP207" s="81">
        <v>0</v>
      </c>
      <c r="AQ207" s="79">
        <v>0</v>
      </c>
      <c r="AR207" s="79" t="str">
        <f t="shared" si="137"/>
        <v>00</v>
      </c>
      <c r="AS207" s="82">
        <f>VLOOKUP(AR207,'Tableau coefficient '!$A$3:$B$1004,2,FALSE)</f>
        <v>0</v>
      </c>
      <c r="AT207" s="81">
        <v>0</v>
      </c>
      <c r="AU207" s="79">
        <v>0</v>
      </c>
      <c r="AV207" s="79" t="str">
        <f t="shared" si="138"/>
        <v>00</v>
      </c>
      <c r="AW207" s="82">
        <f>VLOOKUP(AV207,'Tableau coefficient '!$A$3:$B$1004,2,FALSE)</f>
        <v>0</v>
      </c>
      <c r="AX207" s="81" t="s">
        <v>1507</v>
      </c>
      <c r="AY207" s="79">
        <v>34</v>
      </c>
      <c r="AZ207" s="79" t="str">
        <f t="shared" si="139"/>
        <v>S34</v>
      </c>
      <c r="BA207" s="82">
        <f>VLOOKUP(AZ207,'Tableau coefficient '!$A$3:$B$1004,2,FALSE)</f>
        <v>81.75</v>
      </c>
      <c r="BB207" s="83" t="s">
        <v>1507</v>
      </c>
      <c r="BC207" s="84">
        <v>25</v>
      </c>
      <c r="BD207" s="84" t="str">
        <f t="shared" si="140"/>
        <v>S25</v>
      </c>
      <c r="BE207" s="85">
        <f>(VLOOKUP(BD207,'Tableau coefficient '!$A$3:$B$1004,2,FALSE))*2</f>
        <v>177</v>
      </c>
      <c r="BF207" s="81">
        <v>0</v>
      </c>
      <c r="BG207" s="79">
        <v>0</v>
      </c>
      <c r="BH207" s="79" t="str">
        <f t="shared" si="141"/>
        <v>00</v>
      </c>
      <c r="BI207" s="82">
        <f>VLOOKUP(BH207,'Tableau coefficient '!$A$3:$B$1004,2,FALSE)</f>
        <v>0</v>
      </c>
      <c r="BJ207" s="81">
        <v>0</v>
      </c>
      <c r="BK207" s="79">
        <v>0</v>
      </c>
      <c r="BL207" s="79" t="str">
        <f t="shared" si="142"/>
        <v>00</v>
      </c>
      <c r="BM207" s="82">
        <f>VLOOKUP(BL207,'Tableau coefficient '!$A$3:$B$1004,2,FALSE)</f>
        <v>0</v>
      </c>
      <c r="BN207" s="86">
        <f t="shared" si="127"/>
        <v>258.75</v>
      </c>
      <c r="BO207" s="79">
        <f t="shared" si="143"/>
        <v>200</v>
      </c>
    </row>
    <row r="208" spans="1:67" ht="14" customHeight="1">
      <c r="A208" s="98" t="s">
        <v>1290</v>
      </c>
      <c r="B208" s="94" t="s">
        <v>1291</v>
      </c>
      <c r="C208" s="74" t="s">
        <v>19</v>
      </c>
      <c r="D208" s="74" t="s">
        <v>1643</v>
      </c>
      <c r="E208" s="94" t="s">
        <v>1067</v>
      </c>
      <c r="F208" s="95" t="s">
        <v>1507</v>
      </c>
      <c r="G208" s="93">
        <v>49</v>
      </c>
      <c r="H208" s="93" t="str">
        <f t="shared" si="128"/>
        <v>S49</v>
      </c>
      <c r="I208" s="96">
        <f>VLOOKUP(H208,'Tableau coefficient '!$A$3:$B$1004,2,FALSE)</f>
        <v>70.5</v>
      </c>
      <c r="J208" s="95">
        <v>0</v>
      </c>
      <c r="K208" s="93">
        <v>0</v>
      </c>
      <c r="L208" s="93" t="str">
        <f t="shared" si="129"/>
        <v>00</v>
      </c>
      <c r="M208" s="96">
        <f>VLOOKUP(L208,'Tableau coefficient '!$A$3:$B$1004,2,FALSE)</f>
        <v>0</v>
      </c>
      <c r="N208" s="95">
        <v>0</v>
      </c>
      <c r="O208" s="93">
        <v>0</v>
      </c>
      <c r="P208" s="93" t="str">
        <f t="shared" si="130"/>
        <v>00</v>
      </c>
      <c r="Q208" s="96">
        <f>VLOOKUP(P208,'Tableau coefficient '!$A$3:$B$1004,2,FALSE)</f>
        <v>0</v>
      </c>
      <c r="R208" s="95">
        <v>0</v>
      </c>
      <c r="S208" s="93">
        <v>0</v>
      </c>
      <c r="T208" s="93" t="str">
        <f t="shared" si="131"/>
        <v>00</v>
      </c>
      <c r="U208" s="96">
        <f>VLOOKUP(T208,'Tableau coefficient '!$A$3:$B$1004,2,FALSE)</f>
        <v>0</v>
      </c>
      <c r="V208" s="83" t="s">
        <v>1507</v>
      </c>
      <c r="W208" s="84">
        <v>39</v>
      </c>
      <c r="X208" s="84" t="str">
        <f t="shared" si="132"/>
        <v>S39</v>
      </c>
      <c r="Y208" s="85">
        <f>(VLOOKUP(X208,'Tableau coefficient '!$A$3:$B$1004,2,FALSE))*2</f>
        <v>156</v>
      </c>
      <c r="Z208" s="83">
        <v>0</v>
      </c>
      <c r="AA208" s="75">
        <v>0</v>
      </c>
      <c r="AB208" s="84" t="str">
        <f t="shared" si="133"/>
        <v>00</v>
      </c>
      <c r="AC208" s="85">
        <f>(VLOOKUP(AB208,'Tableau coefficient '!$A$3:$B$1004,2,FALSE))*2</f>
        <v>0</v>
      </c>
      <c r="AD208" s="95">
        <v>0</v>
      </c>
      <c r="AE208" s="93">
        <v>0</v>
      </c>
      <c r="AF208" s="93" t="str">
        <f t="shared" si="134"/>
        <v>00</v>
      </c>
      <c r="AG208" s="96">
        <f>VLOOKUP(AF208,'Tableau coefficient '!$A$3:$B$1004,2,FALSE)</f>
        <v>0</v>
      </c>
      <c r="AH208" s="95">
        <v>0</v>
      </c>
      <c r="AI208" s="93">
        <v>0</v>
      </c>
      <c r="AJ208" s="93" t="str">
        <f t="shared" si="135"/>
        <v>00</v>
      </c>
      <c r="AK208" s="96">
        <f>VLOOKUP(AJ208,'Tableau coefficient '!$A$3:$B$1004,2,FALSE)</f>
        <v>0</v>
      </c>
      <c r="AL208" s="95">
        <v>0</v>
      </c>
      <c r="AM208" s="93">
        <v>0</v>
      </c>
      <c r="AN208" s="93" t="str">
        <f t="shared" si="136"/>
        <v>00</v>
      </c>
      <c r="AO208" s="96">
        <f>VLOOKUP(AN208,'Tableau coefficient '!$A$3:$B$1004,2,FALSE)</f>
        <v>0</v>
      </c>
      <c r="AP208" s="95">
        <v>0</v>
      </c>
      <c r="AQ208" s="93">
        <v>0</v>
      </c>
      <c r="AR208" s="93" t="str">
        <f t="shared" si="137"/>
        <v>00</v>
      </c>
      <c r="AS208" s="96">
        <f>VLOOKUP(AR208,'Tableau coefficient '!$A$3:$B$1004,2,FALSE)</f>
        <v>0</v>
      </c>
      <c r="AT208" s="95">
        <v>0</v>
      </c>
      <c r="AU208" s="93">
        <v>0</v>
      </c>
      <c r="AV208" s="93" t="str">
        <f t="shared" si="138"/>
        <v>00</v>
      </c>
      <c r="AW208" s="96">
        <f>VLOOKUP(AV208,'Tableau coefficient '!$A$3:$B$1004,2,FALSE)</f>
        <v>0</v>
      </c>
      <c r="AX208" s="95" t="s">
        <v>1507</v>
      </c>
      <c r="AY208" s="93">
        <v>47</v>
      </c>
      <c r="AZ208" s="93" t="str">
        <f t="shared" si="139"/>
        <v>S47</v>
      </c>
      <c r="BA208" s="96">
        <f>VLOOKUP(AZ208,'Tableau coefficient '!$A$3:$B$1004,2,FALSE)</f>
        <v>72</v>
      </c>
      <c r="BB208" s="83" t="s">
        <v>1507</v>
      </c>
      <c r="BC208" s="84">
        <v>49</v>
      </c>
      <c r="BD208" s="84" t="str">
        <f t="shared" si="140"/>
        <v>S49</v>
      </c>
      <c r="BE208" s="85">
        <f>(VLOOKUP(BD208,'Tableau coefficient '!$A$3:$B$1004,2,FALSE))*2</f>
        <v>141</v>
      </c>
      <c r="BF208" s="95">
        <v>0</v>
      </c>
      <c r="BG208" s="93">
        <v>0</v>
      </c>
      <c r="BH208" s="93" t="str">
        <f t="shared" si="141"/>
        <v>00</v>
      </c>
      <c r="BI208" s="96">
        <f>VLOOKUP(BH208,'Tableau coefficient '!$A$3:$B$1004,2,FALSE)</f>
        <v>0</v>
      </c>
      <c r="BJ208" s="95">
        <v>0</v>
      </c>
      <c r="BK208" s="93">
        <v>0</v>
      </c>
      <c r="BL208" s="93" t="str">
        <f t="shared" si="142"/>
        <v>00</v>
      </c>
      <c r="BM208" s="96">
        <f>VLOOKUP(BL208,'Tableau coefficient '!$A$3:$B$1004,2,FALSE)</f>
        <v>0</v>
      </c>
      <c r="BN208" s="97">
        <f t="shared" ref="BN185:BN233" si="144">SUM(M208,I208,Q208,U208,Y208,AC208,AG208,AO208,AS208,BA208,BE208,BI208,BM208)</f>
        <v>439.5</v>
      </c>
      <c r="BO208" s="93">
        <f t="shared" si="143"/>
        <v>138</v>
      </c>
    </row>
    <row r="209" spans="1:67" ht="14" customHeight="1">
      <c r="A209" s="98" t="s">
        <v>1292</v>
      </c>
      <c r="B209" s="94" t="s">
        <v>1293</v>
      </c>
      <c r="C209" s="74" t="s">
        <v>19</v>
      </c>
      <c r="D209" s="74" t="s">
        <v>1644</v>
      </c>
      <c r="E209" s="94" t="s">
        <v>15</v>
      </c>
      <c r="F209" s="95">
        <v>0</v>
      </c>
      <c r="G209" s="93">
        <v>0</v>
      </c>
      <c r="H209" s="93" t="str">
        <f t="shared" si="128"/>
        <v>00</v>
      </c>
      <c r="I209" s="96">
        <f>VLOOKUP(H209,'Tableau coefficient '!$A$3:$B$1004,2,FALSE)</f>
        <v>0</v>
      </c>
      <c r="J209" s="95">
        <v>0</v>
      </c>
      <c r="K209" s="93">
        <v>0</v>
      </c>
      <c r="L209" s="93" t="str">
        <f t="shared" si="129"/>
        <v>00</v>
      </c>
      <c r="M209" s="96">
        <f>VLOOKUP(L209,'Tableau coefficient '!$A$3:$B$1004,2,FALSE)</f>
        <v>0</v>
      </c>
      <c r="N209" s="95">
        <v>0</v>
      </c>
      <c r="O209" s="93">
        <v>0</v>
      </c>
      <c r="P209" s="93" t="str">
        <f t="shared" si="130"/>
        <v>00</v>
      </c>
      <c r="Q209" s="96">
        <f>VLOOKUP(P209,'Tableau coefficient '!$A$3:$B$1004,2,FALSE)</f>
        <v>0</v>
      </c>
      <c r="R209" s="95">
        <v>0</v>
      </c>
      <c r="S209" s="93">
        <v>0</v>
      </c>
      <c r="T209" s="93" t="str">
        <f t="shared" si="131"/>
        <v>00</v>
      </c>
      <c r="U209" s="96">
        <f>VLOOKUP(T209,'Tableau coefficient '!$A$3:$B$1004,2,FALSE)</f>
        <v>0</v>
      </c>
      <c r="V209" s="83">
        <v>0</v>
      </c>
      <c r="W209" s="84">
        <v>0</v>
      </c>
      <c r="X209" s="84" t="str">
        <f t="shared" si="132"/>
        <v>00</v>
      </c>
      <c r="Y209" s="85">
        <f>(VLOOKUP(X209,'Tableau coefficient '!$A$3:$B$1004,2,FALSE))*2</f>
        <v>0</v>
      </c>
      <c r="Z209" s="83">
        <v>0</v>
      </c>
      <c r="AA209" s="75">
        <v>0</v>
      </c>
      <c r="AB209" s="84" t="str">
        <f t="shared" si="133"/>
        <v>00</v>
      </c>
      <c r="AC209" s="85">
        <f>(VLOOKUP(AB209,'Tableau coefficient '!$A$3:$B$1004,2,FALSE))*2</f>
        <v>0</v>
      </c>
      <c r="AD209" s="95">
        <v>0</v>
      </c>
      <c r="AE209" s="93">
        <v>0</v>
      </c>
      <c r="AF209" s="93" t="str">
        <f t="shared" si="134"/>
        <v>00</v>
      </c>
      <c r="AG209" s="96">
        <f>VLOOKUP(AF209,'Tableau coefficient '!$A$3:$B$1004,2,FALSE)</f>
        <v>0</v>
      </c>
      <c r="AH209" s="95">
        <v>0</v>
      </c>
      <c r="AI209" s="93">
        <v>0</v>
      </c>
      <c r="AJ209" s="93" t="str">
        <f t="shared" si="135"/>
        <v>00</v>
      </c>
      <c r="AK209" s="96">
        <f>VLOOKUP(AJ209,'Tableau coefficient '!$A$3:$B$1004,2,FALSE)</f>
        <v>0</v>
      </c>
      <c r="AL209" s="95">
        <v>0</v>
      </c>
      <c r="AM209" s="93">
        <v>0</v>
      </c>
      <c r="AN209" s="93" t="str">
        <f t="shared" si="136"/>
        <v>00</v>
      </c>
      <c r="AO209" s="96">
        <f>VLOOKUP(AN209,'Tableau coefficient '!$A$3:$B$1004,2,FALSE)</f>
        <v>0</v>
      </c>
      <c r="AP209" s="95">
        <v>0</v>
      </c>
      <c r="AQ209" s="93">
        <v>0</v>
      </c>
      <c r="AR209" s="93" t="str">
        <f t="shared" si="137"/>
        <v>00</v>
      </c>
      <c r="AS209" s="96">
        <f>VLOOKUP(AR209,'Tableau coefficient '!$A$3:$B$1004,2,FALSE)</f>
        <v>0</v>
      </c>
      <c r="AT209" s="95">
        <v>0</v>
      </c>
      <c r="AU209" s="93">
        <v>0</v>
      </c>
      <c r="AV209" s="93" t="str">
        <f t="shared" si="138"/>
        <v>00</v>
      </c>
      <c r="AW209" s="96">
        <f>VLOOKUP(AV209,'Tableau coefficient '!$A$3:$B$1004,2,FALSE)</f>
        <v>0</v>
      </c>
      <c r="AX209" s="95">
        <v>0</v>
      </c>
      <c r="AY209" s="93">
        <v>0</v>
      </c>
      <c r="AZ209" s="93" t="str">
        <f t="shared" si="139"/>
        <v>00</v>
      </c>
      <c r="BA209" s="96">
        <f>VLOOKUP(AZ209,'Tableau coefficient '!$A$3:$B$1004,2,FALSE)</f>
        <v>0</v>
      </c>
      <c r="BB209" s="83">
        <v>0</v>
      </c>
      <c r="BC209" s="84">
        <v>0</v>
      </c>
      <c r="BD209" s="84" t="str">
        <f t="shared" si="140"/>
        <v>00</v>
      </c>
      <c r="BE209" s="85">
        <f>(VLOOKUP(BD209,'Tableau coefficient '!$A$3:$B$1004,2,FALSE))*2</f>
        <v>0</v>
      </c>
      <c r="BF209" s="95">
        <v>0</v>
      </c>
      <c r="BG209" s="93">
        <v>0</v>
      </c>
      <c r="BH209" s="93" t="str">
        <f t="shared" si="141"/>
        <v>00</v>
      </c>
      <c r="BI209" s="96">
        <f>VLOOKUP(BH209,'Tableau coefficient '!$A$3:$B$1004,2,FALSE)</f>
        <v>0</v>
      </c>
      <c r="BJ209" s="95">
        <v>0</v>
      </c>
      <c r="BK209" s="93">
        <v>0</v>
      </c>
      <c r="BL209" s="93" t="str">
        <f t="shared" si="142"/>
        <v>00</v>
      </c>
      <c r="BM209" s="96">
        <f>VLOOKUP(BL209,'Tableau coefficient '!$A$3:$B$1004,2,FALSE)</f>
        <v>0</v>
      </c>
      <c r="BN209" s="97">
        <f t="shared" si="144"/>
        <v>0</v>
      </c>
      <c r="BO209" s="93">
        <f t="shared" si="143"/>
        <v>303</v>
      </c>
    </row>
    <row r="210" spans="1:67" ht="14" customHeight="1">
      <c r="A210" s="87" t="s">
        <v>1294</v>
      </c>
      <c r="B210" s="88" t="s">
        <v>1295</v>
      </c>
      <c r="C210" s="74" t="s">
        <v>19</v>
      </c>
      <c r="D210" s="74" t="s">
        <v>1643</v>
      </c>
      <c r="E210" s="94" t="s">
        <v>13</v>
      </c>
      <c r="F210" s="95" t="s">
        <v>1507</v>
      </c>
      <c r="G210" s="93">
        <v>56</v>
      </c>
      <c r="H210" s="93" t="str">
        <f t="shared" si="128"/>
        <v>S56</v>
      </c>
      <c r="I210" s="96">
        <f>VLOOKUP(H210,'Tableau coefficient '!$A$3:$B$1004,2,FALSE)</f>
        <v>65.25</v>
      </c>
      <c r="J210" s="95">
        <v>0</v>
      </c>
      <c r="K210" s="93">
        <v>0</v>
      </c>
      <c r="L210" s="93" t="str">
        <f t="shared" si="129"/>
        <v>00</v>
      </c>
      <c r="M210" s="96">
        <f>VLOOKUP(L210,'Tableau coefficient '!$A$3:$B$1004,2,FALSE)</f>
        <v>0</v>
      </c>
      <c r="N210" s="95" t="s">
        <v>5</v>
      </c>
      <c r="O210" s="93">
        <v>32</v>
      </c>
      <c r="P210" s="93" t="str">
        <f t="shared" si="130"/>
        <v>M32</v>
      </c>
      <c r="Q210" s="96">
        <f>VLOOKUP(P210,'Tableau coefficient '!$A$3:$B$1004,2,FALSE)</f>
        <v>111</v>
      </c>
      <c r="R210" s="95" t="s">
        <v>1507</v>
      </c>
      <c r="S210" s="93">
        <v>52</v>
      </c>
      <c r="T210" s="93" t="str">
        <f t="shared" si="131"/>
        <v>S52</v>
      </c>
      <c r="U210" s="96">
        <f>VLOOKUP(T210,'Tableau coefficient '!$A$3:$B$1004,2,FALSE)</f>
        <v>68.25</v>
      </c>
      <c r="V210" s="83" t="s">
        <v>1507</v>
      </c>
      <c r="W210" s="84">
        <v>47</v>
      </c>
      <c r="X210" s="84" t="str">
        <f t="shared" si="132"/>
        <v>S47</v>
      </c>
      <c r="Y210" s="85">
        <f>(VLOOKUP(X210,'Tableau coefficient '!$A$3:$B$1004,2,FALSE))*2</f>
        <v>144</v>
      </c>
      <c r="Z210" s="83" t="s">
        <v>1507</v>
      </c>
      <c r="AA210" s="75">
        <v>21</v>
      </c>
      <c r="AB210" s="84" t="str">
        <f t="shared" si="133"/>
        <v>S21</v>
      </c>
      <c r="AC210" s="85">
        <f>(VLOOKUP(AB210,'Tableau coefficient '!$A$3:$B$1004,2,FALSE))*2</f>
        <v>183</v>
      </c>
      <c r="AD210" s="95" t="s">
        <v>1568</v>
      </c>
      <c r="AE210" s="93">
        <v>23</v>
      </c>
      <c r="AF210" s="93" t="str">
        <f t="shared" si="134"/>
        <v>L23</v>
      </c>
      <c r="AG210" s="96">
        <f>VLOOKUP(AF210,'Tableau coefficient '!$A$3:$B$1004,2,FALSE)</f>
        <v>180</v>
      </c>
      <c r="AH210" s="95">
        <v>0</v>
      </c>
      <c r="AI210" s="93">
        <v>0</v>
      </c>
      <c r="AJ210" s="93" t="str">
        <f t="shared" si="135"/>
        <v>00</v>
      </c>
      <c r="AK210" s="96">
        <f>VLOOKUP(AJ210,'Tableau coefficient '!$A$3:$B$1004,2,FALSE)</f>
        <v>0</v>
      </c>
      <c r="AL210" s="95">
        <v>0</v>
      </c>
      <c r="AM210" s="93">
        <v>0</v>
      </c>
      <c r="AN210" s="93" t="str">
        <f t="shared" si="136"/>
        <v>00</v>
      </c>
      <c r="AO210" s="96">
        <f>VLOOKUP(AN210,'Tableau coefficient '!$A$3:$B$1004,2,FALSE)</f>
        <v>0</v>
      </c>
      <c r="AP210" s="95">
        <v>0</v>
      </c>
      <c r="AQ210" s="93">
        <v>0</v>
      </c>
      <c r="AR210" s="93" t="str">
        <f t="shared" si="137"/>
        <v>00</v>
      </c>
      <c r="AS210" s="96">
        <f>VLOOKUP(AR210,'Tableau coefficient '!$A$3:$B$1004,2,FALSE)</f>
        <v>0</v>
      </c>
      <c r="AT210" s="95">
        <v>0</v>
      </c>
      <c r="AU210" s="93">
        <v>0</v>
      </c>
      <c r="AV210" s="93" t="str">
        <f t="shared" si="138"/>
        <v>00</v>
      </c>
      <c r="AW210" s="96">
        <f>VLOOKUP(AV210,'Tableau coefficient '!$A$3:$B$1004,2,FALSE)</f>
        <v>0</v>
      </c>
      <c r="AX210" s="95">
        <v>0</v>
      </c>
      <c r="AY210" s="93">
        <v>0</v>
      </c>
      <c r="AZ210" s="93" t="str">
        <f t="shared" si="139"/>
        <v>00</v>
      </c>
      <c r="BA210" s="96">
        <f>VLOOKUP(AZ210,'Tableau coefficient '!$A$3:$B$1004,2,FALSE)</f>
        <v>0</v>
      </c>
      <c r="BB210" s="83" t="s">
        <v>1507</v>
      </c>
      <c r="BC210" s="84">
        <v>63</v>
      </c>
      <c r="BD210" s="84" t="str">
        <f t="shared" si="140"/>
        <v>S63</v>
      </c>
      <c r="BE210" s="85">
        <f>(VLOOKUP(BD210,'Tableau coefficient '!$A$3:$B$1004,2,FALSE))*2</f>
        <v>120</v>
      </c>
      <c r="BF210" s="95">
        <v>0</v>
      </c>
      <c r="BG210" s="93">
        <v>0</v>
      </c>
      <c r="BH210" s="93" t="str">
        <f t="shared" si="141"/>
        <v>00</v>
      </c>
      <c r="BI210" s="96">
        <f>VLOOKUP(BH210,'Tableau coefficient '!$A$3:$B$1004,2,FALSE)</f>
        <v>0</v>
      </c>
      <c r="BJ210" s="95">
        <v>0</v>
      </c>
      <c r="BK210" s="93">
        <v>0</v>
      </c>
      <c r="BL210" s="93" t="str">
        <f t="shared" si="142"/>
        <v>00</v>
      </c>
      <c r="BM210" s="96">
        <f>VLOOKUP(BL210,'Tableau coefficient '!$A$3:$B$1004,2,FALSE)</f>
        <v>0</v>
      </c>
      <c r="BN210" s="97">
        <f t="shared" si="144"/>
        <v>871.5</v>
      </c>
      <c r="BO210" s="93">
        <f t="shared" si="143"/>
        <v>51</v>
      </c>
    </row>
    <row r="211" spans="1:67" ht="14" customHeight="1">
      <c r="A211" s="98" t="s">
        <v>1296</v>
      </c>
      <c r="B211" s="94" t="s">
        <v>1297</v>
      </c>
      <c r="C211" s="74" t="s">
        <v>19</v>
      </c>
      <c r="D211" s="74" t="s">
        <v>1644</v>
      </c>
      <c r="E211" s="94" t="s">
        <v>14</v>
      </c>
      <c r="F211" s="95">
        <v>0</v>
      </c>
      <c r="G211" s="93">
        <v>0</v>
      </c>
      <c r="H211" s="93" t="str">
        <f t="shared" si="128"/>
        <v>00</v>
      </c>
      <c r="I211" s="96">
        <f>VLOOKUP(H211,'Tableau coefficient '!$A$3:$B$1004,2,FALSE)</f>
        <v>0</v>
      </c>
      <c r="J211" s="95">
        <v>0</v>
      </c>
      <c r="K211" s="93">
        <v>0</v>
      </c>
      <c r="L211" s="93" t="str">
        <f t="shared" si="129"/>
        <v>00</v>
      </c>
      <c r="M211" s="96">
        <f>VLOOKUP(L211,'Tableau coefficient '!$A$3:$B$1004,2,FALSE)</f>
        <v>0</v>
      </c>
      <c r="N211" s="95">
        <v>0</v>
      </c>
      <c r="O211" s="93">
        <v>0</v>
      </c>
      <c r="P211" s="93" t="str">
        <f t="shared" si="130"/>
        <v>00</v>
      </c>
      <c r="Q211" s="96">
        <f>VLOOKUP(P211,'Tableau coefficient '!$A$3:$B$1004,2,FALSE)</f>
        <v>0</v>
      </c>
      <c r="R211" s="95">
        <v>0</v>
      </c>
      <c r="S211" s="93">
        <v>0</v>
      </c>
      <c r="T211" s="93" t="str">
        <f t="shared" si="131"/>
        <v>00</v>
      </c>
      <c r="U211" s="96">
        <f>VLOOKUP(T211,'Tableau coefficient '!$A$3:$B$1004,2,FALSE)</f>
        <v>0</v>
      </c>
      <c r="V211" s="83">
        <v>0</v>
      </c>
      <c r="W211" s="84">
        <v>0</v>
      </c>
      <c r="X211" s="84" t="str">
        <f t="shared" si="132"/>
        <v>00</v>
      </c>
      <c r="Y211" s="85">
        <f>(VLOOKUP(X211,'Tableau coefficient '!$A$3:$B$1004,2,FALSE))*2</f>
        <v>0</v>
      </c>
      <c r="Z211" s="83">
        <v>0</v>
      </c>
      <c r="AA211" s="75">
        <v>0</v>
      </c>
      <c r="AB211" s="84" t="str">
        <f t="shared" si="133"/>
        <v>00</v>
      </c>
      <c r="AC211" s="85">
        <f>(VLOOKUP(AB211,'Tableau coefficient '!$A$3:$B$1004,2,FALSE))*2</f>
        <v>0</v>
      </c>
      <c r="AD211" s="95" t="s">
        <v>1507</v>
      </c>
      <c r="AE211" s="93">
        <v>9</v>
      </c>
      <c r="AF211" s="93" t="str">
        <f t="shared" si="134"/>
        <v>S9</v>
      </c>
      <c r="AG211" s="96">
        <f>VLOOKUP(AF211,'Tableau coefficient '!$A$3:$B$1004,2,FALSE)</f>
        <v>112.5</v>
      </c>
      <c r="AH211" s="95">
        <v>0</v>
      </c>
      <c r="AI211" s="93">
        <v>0</v>
      </c>
      <c r="AJ211" s="93" t="str">
        <f t="shared" si="135"/>
        <v>00</v>
      </c>
      <c r="AK211" s="96">
        <f>VLOOKUP(AJ211,'Tableau coefficient '!$A$3:$B$1004,2,FALSE)</f>
        <v>0</v>
      </c>
      <c r="AL211" s="95" t="s">
        <v>5</v>
      </c>
      <c r="AM211" s="93">
        <v>25</v>
      </c>
      <c r="AN211" s="93" t="str">
        <f t="shared" si="136"/>
        <v>M25</v>
      </c>
      <c r="AO211" s="96">
        <f>VLOOKUP(AN211,'Tableau coefficient '!$A$3:$B$1004,2,FALSE)</f>
        <v>118</v>
      </c>
      <c r="AP211" s="95">
        <v>0</v>
      </c>
      <c r="AQ211" s="93">
        <v>0</v>
      </c>
      <c r="AR211" s="93" t="str">
        <f t="shared" si="137"/>
        <v>00</v>
      </c>
      <c r="AS211" s="96">
        <f>VLOOKUP(AR211,'Tableau coefficient '!$A$3:$B$1004,2,FALSE)</f>
        <v>0</v>
      </c>
      <c r="AT211" s="95">
        <v>0</v>
      </c>
      <c r="AU211" s="93">
        <v>0</v>
      </c>
      <c r="AV211" s="93" t="str">
        <f t="shared" si="138"/>
        <v>00</v>
      </c>
      <c r="AW211" s="96">
        <f>VLOOKUP(AV211,'Tableau coefficient '!$A$3:$B$1004,2,FALSE)</f>
        <v>0</v>
      </c>
      <c r="AX211" s="95">
        <v>0</v>
      </c>
      <c r="AY211" s="93">
        <v>0</v>
      </c>
      <c r="AZ211" s="93" t="str">
        <f t="shared" si="139"/>
        <v>00</v>
      </c>
      <c r="BA211" s="96">
        <f>VLOOKUP(AZ211,'Tableau coefficient '!$A$3:$B$1004,2,FALSE)</f>
        <v>0</v>
      </c>
      <c r="BB211" s="83" t="s">
        <v>1507</v>
      </c>
      <c r="BC211" s="84">
        <v>35</v>
      </c>
      <c r="BD211" s="84" t="str">
        <f t="shared" si="140"/>
        <v>S35</v>
      </c>
      <c r="BE211" s="85">
        <f>(VLOOKUP(BD211,'Tableau coefficient '!$A$3:$B$1004,2,FALSE))*2</f>
        <v>162</v>
      </c>
      <c r="BF211" s="95">
        <v>0</v>
      </c>
      <c r="BG211" s="93">
        <v>0</v>
      </c>
      <c r="BH211" s="93" t="str">
        <f t="shared" si="141"/>
        <v>00</v>
      </c>
      <c r="BI211" s="96">
        <f>VLOOKUP(BH211,'Tableau coefficient '!$A$3:$B$1004,2,FALSE)</f>
        <v>0</v>
      </c>
      <c r="BJ211" s="95">
        <v>0</v>
      </c>
      <c r="BK211" s="93">
        <v>0</v>
      </c>
      <c r="BL211" s="93" t="str">
        <f t="shared" si="142"/>
        <v>00</v>
      </c>
      <c r="BM211" s="96">
        <f>VLOOKUP(BL211,'Tableau coefficient '!$A$3:$B$1004,2,FALSE)</f>
        <v>0</v>
      </c>
      <c r="BN211" s="97">
        <f t="shared" si="144"/>
        <v>392.5</v>
      </c>
      <c r="BO211" s="93">
        <f t="shared" si="143"/>
        <v>155</v>
      </c>
    </row>
    <row r="212" spans="1:67" ht="14" customHeight="1">
      <c r="A212" s="98" t="s">
        <v>1298</v>
      </c>
      <c r="B212" s="94" t="s">
        <v>1299</v>
      </c>
      <c r="C212" s="74" t="s">
        <v>19</v>
      </c>
      <c r="D212" s="74" t="s">
        <v>1645</v>
      </c>
      <c r="E212" s="94" t="s">
        <v>1067</v>
      </c>
      <c r="F212" s="95">
        <v>0</v>
      </c>
      <c r="G212" s="93">
        <v>0</v>
      </c>
      <c r="H212" s="93" t="str">
        <f t="shared" si="128"/>
        <v>00</v>
      </c>
      <c r="I212" s="96">
        <f>VLOOKUP(H212,'Tableau coefficient '!$A$3:$B$1004,2,FALSE)</f>
        <v>0</v>
      </c>
      <c r="J212" s="95">
        <v>0</v>
      </c>
      <c r="K212" s="93">
        <v>0</v>
      </c>
      <c r="L212" s="93" t="str">
        <f t="shared" si="129"/>
        <v>00</v>
      </c>
      <c r="M212" s="96">
        <f>VLOOKUP(L212,'Tableau coefficient '!$A$3:$B$1004,2,FALSE)</f>
        <v>0</v>
      </c>
      <c r="N212" s="95">
        <v>0</v>
      </c>
      <c r="O212" s="93">
        <v>0</v>
      </c>
      <c r="P212" s="93" t="str">
        <f t="shared" si="130"/>
        <v>00</v>
      </c>
      <c r="Q212" s="96">
        <f>VLOOKUP(P212,'Tableau coefficient '!$A$3:$B$1004,2,FALSE)</f>
        <v>0</v>
      </c>
      <c r="R212" s="95">
        <v>0</v>
      </c>
      <c r="S212" s="93">
        <v>0</v>
      </c>
      <c r="T212" s="93" t="str">
        <f t="shared" si="131"/>
        <v>00</v>
      </c>
      <c r="U212" s="96">
        <f>VLOOKUP(T212,'Tableau coefficient '!$A$3:$B$1004,2,FALSE)</f>
        <v>0</v>
      </c>
      <c r="V212" s="83">
        <v>0</v>
      </c>
      <c r="W212" s="84">
        <v>0</v>
      </c>
      <c r="X212" s="84" t="str">
        <f t="shared" si="132"/>
        <v>00</v>
      </c>
      <c r="Y212" s="85">
        <f>(VLOOKUP(X212,'Tableau coefficient '!$A$3:$B$1004,2,FALSE))*2</f>
        <v>0</v>
      </c>
      <c r="Z212" s="83">
        <v>0</v>
      </c>
      <c r="AA212" s="75">
        <v>0</v>
      </c>
      <c r="AB212" s="84" t="str">
        <f t="shared" si="133"/>
        <v>00</v>
      </c>
      <c r="AC212" s="85">
        <f>(VLOOKUP(AB212,'Tableau coefficient '!$A$3:$B$1004,2,FALSE))*2</f>
        <v>0</v>
      </c>
      <c r="AD212" s="95">
        <v>0</v>
      </c>
      <c r="AE212" s="93">
        <v>0</v>
      </c>
      <c r="AF212" s="93" t="str">
        <f t="shared" si="134"/>
        <v>00</v>
      </c>
      <c r="AG212" s="96">
        <f>VLOOKUP(AF212,'Tableau coefficient '!$A$3:$B$1004,2,FALSE)</f>
        <v>0</v>
      </c>
      <c r="AH212" s="95">
        <v>0</v>
      </c>
      <c r="AI212" s="93">
        <v>0</v>
      </c>
      <c r="AJ212" s="93" t="str">
        <f t="shared" si="135"/>
        <v>00</v>
      </c>
      <c r="AK212" s="96">
        <f>VLOOKUP(AJ212,'Tableau coefficient '!$A$3:$B$1004,2,FALSE)</f>
        <v>0</v>
      </c>
      <c r="AL212" s="95">
        <v>0</v>
      </c>
      <c r="AM212" s="93">
        <v>0</v>
      </c>
      <c r="AN212" s="93" t="str">
        <f t="shared" si="136"/>
        <v>00</v>
      </c>
      <c r="AO212" s="96">
        <f>VLOOKUP(AN212,'Tableau coefficient '!$A$3:$B$1004,2,FALSE)</f>
        <v>0</v>
      </c>
      <c r="AP212" s="95">
        <v>0</v>
      </c>
      <c r="AQ212" s="93">
        <v>0</v>
      </c>
      <c r="AR212" s="93" t="str">
        <f t="shared" si="137"/>
        <v>00</v>
      </c>
      <c r="AS212" s="96">
        <f>VLOOKUP(AR212,'Tableau coefficient '!$A$3:$B$1004,2,FALSE)</f>
        <v>0</v>
      </c>
      <c r="AT212" s="95">
        <v>0</v>
      </c>
      <c r="AU212" s="93">
        <v>0</v>
      </c>
      <c r="AV212" s="93" t="str">
        <f t="shared" si="138"/>
        <v>00</v>
      </c>
      <c r="AW212" s="96">
        <f>VLOOKUP(AV212,'Tableau coefficient '!$A$3:$B$1004,2,FALSE)</f>
        <v>0</v>
      </c>
      <c r="AX212" s="95">
        <v>0</v>
      </c>
      <c r="AY212" s="93">
        <v>0</v>
      </c>
      <c r="AZ212" s="93" t="str">
        <f t="shared" si="139"/>
        <v>00</v>
      </c>
      <c r="BA212" s="96">
        <f>VLOOKUP(AZ212,'Tableau coefficient '!$A$3:$B$1004,2,FALSE)</f>
        <v>0</v>
      </c>
      <c r="BB212" s="83">
        <v>0</v>
      </c>
      <c r="BC212" s="84">
        <v>0</v>
      </c>
      <c r="BD212" s="84" t="str">
        <f t="shared" si="140"/>
        <v>00</v>
      </c>
      <c r="BE212" s="85">
        <f>(VLOOKUP(BD212,'Tableau coefficient '!$A$3:$B$1004,2,FALSE))*2</f>
        <v>0</v>
      </c>
      <c r="BF212" s="95">
        <v>0</v>
      </c>
      <c r="BG212" s="93">
        <v>0</v>
      </c>
      <c r="BH212" s="93" t="str">
        <f t="shared" si="141"/>
        <v>00</v>
      </c>
      <c r="BI212" s="96">
        <f>VLOOKUP(BH212,'Tableau coefficient '!$A$3:$B$1004,2,FALSE)</f>
        <v>0</v>
      </c>
      <c r="BJ212" s="95">
        <v>0</v>
      </c>
      <c r="BK212" s="93">
        <v>0</v>
      </c>
      <c r="BL212" s="93" t="str">
        <f t="shared" si="142"/>
        <v>00</v>
      </c>
      <c r="BM212" s="96">
        <f>VLOOKUP(BL212,'Tableau coefficient '!$A$3:$B$1004,2,FALSE)</f>
        <v>0</v>
      </c>
      <c r="BN212" s="97">
        <f t="shared" si="144"/>
        <v>0</v>
      </c>
      <c r="BO212" s="93">
        <f t="shared" si="143"/>
        <v>303</v>
      </c>
    </row>
    <row r="213" spans="1:67" ht="14" customHeight="1">
      <c r="A213" s="98" t="s">
        <v>1300</v>
      </c>
      <c r="B213" s="94" t="s">
        <v>1301</v>
      </c>
      <c r="C213" s="74" t="s">
        <v>19</v>
      </c>
      <c r="D213" s="74" t="s">
        <v>1643</v>
      </c>
      <c r="E213" s="94" t="s">
        <v>13</v>
      </c>
      <c r="F213" s="95">
        <v>0</v>
      </c>
      <c r="G213" s="93">
        <v>0</v>
      </c>
      <c r="H213" s="93" t="str">
        <f t="shared" si="128"/>
        <v>00</v>
      </c>
      <c r="I213" s="96">
        <f>VLOOKUP(H213,'Tableau coefficient '!$A$3:$B$1004,2,FALSE)</f>
        <v>0</v>
      </c>
      <c r="J213" s="95" t="s">
        <v>1507</v>
      </c>
      <c r="K213" s="93">
        <v>69</v>
      </c>
      <c r="L213" s="93" t="str">
        <f t="shared" si="129"/>
        <v>S69</v>
      </c>
      <c r="M213" s="96">
        <f>VLOOKUP(L213,'Tableau coefficient '!$A$3:$B$1004,2,FALSE)</f>
        <v>55.5</v>
      </c>
      <c r="N213" s="95" t="s">
        <v>1506</v>
      </c>
      <c r="O213" s="93">
        <v>32</v>
      </c>
      <c r="P213" s="93" t="str">
        <f t="shared" si="130"/>
        <v>XS32</v>
      </c>
      <c r="Q213" s="96">
        <f>VLOOKUP(P213,'Tableau coefficient '!$A$3:$B$1004,2,FALSE)</f>
        <v>55.5</v>
      </c>
      <c r="R213" s="95">
        <v>0</v>
      </c>
      <c r="S213" s="93">
        <v>0</v>
      </c>
      <c r="T213" s="93" t="str">
        <f t="shared" si="131"/>
        <v>00</v>
      </c>
      <c r="U213" s="96">
        <f>VLOOKUP(T213,'Tableau coefficient '!$A$3:$B$1004,2,FALSE)</f>
        <v>0</v>
      </c>
      <c r="V213" s="83">
        <v>0</v>
      </c>
      <c r="W213" s="84">
        <v>0</v>
      </c>
      <c r="X213" s="84" t="str">
        <f t="shared" si="132"/>
        <v>00</v>
      </c>
      <c r="Y213" s="85">
        <f>(VLOOKUP(X213,'Tableau coefficient '!$A$3:$B$1004,2,FALSE))*2</f>
        <v>0</v>
      </c>
      <c r="Z213" s="83" t="s">
        <v>1507</v>
      </c>
      <c r="AA213" s="75">
        <v>24</v>
      </c>
      <c r="AB213" s="84" t="str">
        <f t="shared" si="133"/>
        <v>S24</v>
      </c>
      <c r="AC213" s="85">
        <f>(VLOOKUP(AB213,'Tableau coefficient '!$A$3:$B$1004,2,FALSE))*2</f>
        <v>178.5</v>
      </c>
      <c r="AD213" s="95" t="s">
        <v>1506</v>
      </c>
      <c r="AE213" s="93">
        <v>49</v>
      </c>
      <c r="AF213" s="93" t="str">
        <f t="shared" si="134"/>
        <v>XS49</v>
      </c>
      <c r="AG213" s="96">
        <f>VLOOKUP(AF213,'Tableau coefficient '!$A$3:$B$1004,2,FALSE)</f>
        <v>47</v>
      </c>
      <c r="AH213" s="95">
        <v>0</v>
      </c>
      <c r="AI213" s="93">
        <v>0</v>
      </c>
      <c r="AJ213" s="93" t="str">
        <f t="shared" si="135"/>
        <v>00</v>
      </c>
      <c r="AK213" s="96">
        <f>VLOOKUP(AJ213,'Tableau coefficient '!$A$3:$B$1004,2,FALSE)</f>
        <v>0</v>
      </c>
      <c r="AL213" s="95" t="s">
        <v>5</v>
      </c>
      <c r="AM213" s="93">
        <v>123</v>
      </c>
      <c r="AN213" s="93" t="str">
        <f t="shared" si="136"/>
        <v>M123</v>
      </c>
      <c r="AO213" s="96">
        <f>VLOOKUP(AN213,'Tableau coefficient '!$A$3:$B$1004,2,FALSE)</f>
        <v>20</v>
      </c>
      <c r="AP213" s="95">
        <v>0</v>
      </c>
      <c r="AQ213" s="93">
        <v>0</v>
      </c>
      <c r="AR213" s="93" t="str">
        <f t="shared" si="137"/>
        <v>00</v>
      </c>
      <c r="AS213" s="96">
        <f>VLOOKUP(AR213,'Tableau coefficient '!$A$3:$B$1004,2,FALSE)</f>
        <v>0</v>
      </c>
      <c r="AT213" s="95">
        <v>0</v>
      </c>
      <c r="AU213" s="93">
        <v>0</v>
      </c>
      <c r="AV213" s="93" t="str">
        <f t="shared" si="138"/>
        <v>00</v>
      </c>
      <c r="AW213" s="96">
        <f>VLOOKUP(AV213,'Tableau coefficient '!$A$3:$B$1004,2,FALSE)</f>
        <v>0</v>
      </c>
      <c r="AX213" s="95">
        <v>0</v>
      </c>
      <c r="AY213" s="93">
        <v>0</v>
      </c>
      <c r="AZ213" s="93" t="str">
        <f t="shared" si="139"/>
        <v>00</v>
      </c>
      <c r="BA213" s="96">
        <f>VLOOKUP(AZ213,'Tableau coefficient '!$A$3:$B$1004,2,FALSE)</f>
        <v>0</v>
      </c>
      <c r="BB213" s="83">
        <v>0</v>
      </c>
      <c r="BC213" s="84">
        <v>0</v>
      </c>
      <c r="BD213" s="84" t="str">
        <f t="shared" si="140"/>
        <v>00</v>
      </c>
      <c r="BE213" s="85">
        <f>(VLOOKUP(BD213,'Tableau coefficient '!$A$3:$B$1004,2,FALSE))*2</f>
        <v>0</v>
      </c>
      <c r="BF213" s="95">
        <v>0</v>
      </c>
      <c r="BG213" s="93">
        <v>0</v>
      </c>
      <c r="BH213" s="93" t="str">
        <f t="shared" si="141"/>
        <v>00</v>
      </c>
      <c r="BI213" s="96">
        <f>VLOOKUP(BH213,'Tableau coefficient '!$A$3:$B$1004,2,FALSE)</f>
        <v>0</v>
      </c>
      <c r="BJ213" s="95">
        <v>0</v>
      </c>
      <c r="BK213" s="93">
        <v>0</v>
      </c>
      <c r="BL213" s="93" t="str">
        <f t="shared" si="142"/>
        <v>00</v>
      </c>
      <c r="BM213" s="96">
        <f>VLOOKUP(BL213,'Tableau coefficient '!$A$3:$B$1004,2,FALSE)</f>
        <v>0</v>
      </c>
      <c r="BN213" s="97">
        <f t="shared" si="144"/>
        <v>356.5</v>
      </c>
      <c r="BO213" s="93">
        <f t="shared" si="143"/>
        <v>165</v>
      </c>
    </row>
    <row r="214" spans="1:67" ht="14" customHeight="1">
      <c r="A214" s="98" t="s">
        <v>1302</v>
      </c>
      <c r="B214" s="94" t="s">
        <v>1303</v>
      </c>
      <c r="C214" s="74" t="s">
        <v>19</v>
      </c>
      <c r="D214" s="74" t="s">
        <v>1643</v>
      </c>
      <c r="E214" s="94" t="s">
        <v>1067</v>
      </c>
      <c r="F214" s="95">
        <v>0</v>
      </c>
      <c r="G214" s="93">
        <v>0</v>
      </c>
      <c r="H214" s="93" t="str">
        <f t="shared" si="128"/>
        <v>00</v>
      </c>
      <c r="I214" s="96">
        <f>VLOOKUP(H214,'Tableau coefficient '!$A$3:$B$1004,2,FALSE)</f>
        <v>0</v>
      </c>
      <c r="J214" s="95">
        <v>0</v>
      </c>
      <c r="K214" s="93">
        <v>0</v>
      </c>
      <c r="L214" s="93" t="str">
        <f t="shared" si="129"/>
        <v>00</v>
      </c>
      <c r="M214" s="96">
        <f>VLOOKUP(L214,'Tableau coefficient '!$A$3:$B$1004,2,FALSE)</f>
        <v>0</v>
      </c>
      <c r="N214" s="95">
        <v>0</v>
      </c>
      <c r="O214" s="93">
        <v>0</v>
      </c>
      <c r="P214" s="93" t="str">
        <f t="shared" si="130"/>
        <v>00</v>
      </c>
      <c r="Q214" s="96">
        <f>VLOOKUP(P214,'Tableau coefficient '!$A$3:$B$1004,2,FALSE)</f>
        <v>0</v>
      </c>
      <c r="R214" s="95">
        <v>0</v>
      </c>
      <c r="S214" s="93">
        <v>0</v>
      </c>
      <c r="T214" s="93" t="str">
        <f t="shared" si="131"/>
        <v>00</v>
      </c>
      <c r="U214" s="96">
        <f>VLOOKUP(T214,'Tableau coefficient '!$A$3:$B$1004,2,FALSE)</f>
        <v>0</v>
      </c>
      <c r="V214" s="83">
        <v>0</v>
      </c>
      <c r="W214" s="84">
        <v>0</v>
      </c>
      <c r="X214" s="84" t="str">
        <f t="shared" si="132"/>
        <v>00</v>
      </c>
      <c r="Y214" s="85">
        <f>(VLOOKUP(X214,'Tableau coefficient '!$A$3:$B$1004,2,FALSE))*2</f>
        <v>0</v>
      </c>
      <c r="Z214" s="83">
        <v>0</v>
      </c>
      <c r="AA214" s="75">
        <v>0</v>
      </c>
      <c r="AB214" s="84" t="str">
        <f t="shared" si="133"/>
        <v>00</v>
      </c>
      <c r="AC214" s="85">
        <f>(VLOOKUP(AB214,'Tableau coefficient '!$A$3:$B$1004,2,FALSE))*2</f>
        <v>0</v>
      </c>
      <c r="AD214" s="95">
        <v>0</v>
      </c>
      <c r="AE214" s="93">
        <v>0</v>
      </c>
      <c r="AF214" s="93" t="str">
        <f t="shared" si="134"/>
        <v>00</v>
      </c>
      <c r="AG214" s="96">
        <f>VLOOKUP(AF214,'Tableau coefficient '!$A$3:$B$1004,2,FALSE)</f>
        <v>0</v>
      </c>
      <c r="AH214" s="95">
        <v>0</v>
      </c>
      <c r="AI214" s="93">
        <v>0</v>
      </c>
      <c r="AJ214" s="93" t="str">
        <f t="shared" si="135"/>
        <v>00</v>
      </c>
      <c r="AK214" s="96">
        <f>VLOOKUP(AJ214,'Tableau coefficient '!$A$3:$B$1004,2,FALSE)</f>
        <v>0</v>
      </c>
      <c r="AL214" s="95">
        <v>0</v>
      </c>
      <c r="AM214" s="93">
        <v>0</v>
      </c>
      <c r="AN214" s="93" t="str">
        <f t="shared" si="136"/>
        <v>00</v>
      </c>
      <c r="AO214" s="96">
        <f>VLOOKUP(AN214,'Tableau coefficient '!$A$3:$B$1004,2,FALSE)</f>
        <v>0</v>
      </c>
      <c r="AP214" s="95">
        <v>0</v>
      </c>
      <c r="AQ214" s="93">
        <v>0</v>
      </c>
      <c r="AR214" s="93" t="str">
        <f t="shared" si="137"/>
        <v>00</v>
      </c>
      <c r="AS214" s="96">
        <f>VLOOKUP(AR214,'Tableau coefficient '!$A$3:$B$1004,2,FALSE)</f>
        <v>0</v>
      </c>
      <c r="AT214" s="95">
        <v>0</v>
      </c>
      <c r="AU214" s="93">
        <v>0</v>
      </c>
      <c r="AV214" s="93" t="str">
        <f t="shared" si="138"/>
        <v>00</v>
      </c>
      <c r="AW214" s="96">
        <f>VLOOKUP(AV214,'Tableau coefficient '!$A$3:$B$1004,2,FALSE)</f>
        <v>0</v>
      </c>
      <c r="AX214" s="95">
        <v>0</v>
      </c>
      <c r="AY214" s="93">
        <v>0</v>
      </c>
      <c r="AZ214" s="93" t="str">
        <f t="shared" si="139"/>
        <v>00</v>
      </c>
      <c r="BA214" s="96">
        <f>VLOOKUP(AZ214,'Tableau coefficient '!$A$3:$B$1004,2,FALSE)</f>
        <v>0</v>
      </c>
      <c r="BB214" s="83">
        <v>0</v>
      </c>
      <c r="BC214" s="84">
        <v>0</v>
      </c>
      <c r="BD214" s="84" t="str">
        <f t="shared" si="140"/>
        <v>00</v>
      </c>
      <c r="BE214" s="85">
        <f>(VLOOKUP(BD214,'Tableau coefficient '!$A$3:$B$1004,2,FALSE))*2</f>
        <v>0</v>
      </c>
      <c r="BF214" s="95">
        <v>0</v>
      </c>
      <c r="BG214" s="93">
        <v>0</v>
      </c>
      <c r="BH214" s="93" t="str">
        <f t="shared" si="141"/>
        <v>00</v>
      </c>
      <c r="BI214" s="96">
        <f>VLOOKUP(BH214,'Tableau coefficient '!$A$3:$B$1004,2,FALSE)</f>
        <v>0</v>
      </c>
      <c r="BJ214" s="95">
        <v>0</v>
      </c>
      <c r="BK214" s="93">
        <v>0</v>
      </c>
      <c r="BL214" s="93" t="str">
        <f t="shared" si="142"/>
        <v>00</v>
      </c>
      <c r="BM214" s="96">
        <f>VLOOKUP(BL214,'Tableau coefficient '!$A$3:$B$1004,2,FALSE)</f>
        <v>0</v>
      </c>
      <c r="BN214" s="97">
        <f t="shared" si="144"/>
        <v>0</v>
      </c>
      <c r="BO214" s="93">
        <f t="shared" si="143"/>
        <v>303</v>
      </c>
    </row>
    <row r="215" spans="1:67" ht="14" customHeight="1">
      <c r="A215" s="98" t="s">
        <v>1304</v>
      </c>
      <c r="B215" s="94" t="s">
        <v>1305</v>
      </c>
      <c r="C215" s="74" t="s">
        <v>19</v>
      </c>
      <c r="D215" s="74" t="s">
        <v>1644</v>
      </c>
      <c r="E215" s="94" t="s">
        <v>13</v>
      </c>
      <c r="F215" s="95" t="s">
        <v>1507</v>
      </c>
      <c r="G215" s="93">
        <v>41</v>
      </c>
      <c r="H215" s="93" t="str">
        <f t="shared" si="128"/>
        <v>S41</v>
      </c>
      <c r="I215" s="96">
        <f>VLOOKUP(H215,'Tableau coefficient '!$A$3:$B$1004,2,FALSE)</f>
        <v>76.5</v>
      </c>
      <c r="J215" s="95">
        <v>0</v>
      </c>
      <c r="K215" s="93">
        <v>0</v>
      </c>
      <c r="L215" s="93" t="str">
        <f t="shared" si="129"/>
        <v>00</v>
      </c>
      <c r="M215" s="96">
        <f>VLOOKUP(L215,'Tableau coefficient '!$A$3:$B$1004,2,FALSE)</f>
        <v>0</v>
      </c>
      <c r="N215" s="95" t="s">
        <v>1507</v>
      </c>
      <c r="O215" s="93">
        <v>21</v>
      </c>
      <c r="P215" s="93" t="str">
        <f t="shared" si="130"/>
        <v>S21</v>
      </c>
      <c r="Q215" s="96">
        <f>VLOOKUP(P215,'Tableau coefficient '!$A$3:$B$1004,2,FALSE)</f>
        <v>91.5</v>
      </c>
      <c r="R215" s="95">
        <v>0</v>
      </c>
      <c r="S215" s="93">
        <v>0</v>
      </c>
      <c r="T215" s="93" t="str">
        <f t="shared" si="131"/>
        <v>00</v>
      </c>
      <c r="U215" s="96">
        <f>VLOOKUP(T215,'Tableau coefficient '!$A$3:$B$1004,2,FALSE)</f>
        <v>0</v>
      </c>
      <c r="V215" s="83">
        <v>0</v>
      </c>
      <c r="W215" s="84">
        <v>0</v>
      </c>
      <c r="X215" s="84" t="str">
        <f t="shared" si="132"/>
        <v>00</v>
      </c>
      <c r="Y215" s="85">
        <f>(VLOOKUP(X215,'Tableau coefficient '!$A$3:$B$1004,2,FALSE))*2</f>
        <v>0</v>
      </c>
      <c r="Z215" s="83">
        <v>0</v>
      </c>
      <c r="AA215" s="75">
        <v>0</v>
      </c>
      <c r="AB215" s="84" t="str">
        <f t="shared" si="133"/>
        <v>00</v>
      </c>
      <c r="AC215" s="85">
        <f>(VLOOKUP(AB215,'Tableau coefficient '!$A$3:$B$1004,2,FALSE))*2</f>
        <v>0</v>
      </c>
      <c r="AD215" s="95">
        <v>0</v>
      </c>
      <c r="AE215" s="93">
        <v>0</v>
      </c>
      <c r="AF215" s="93" t="str">
        <f t="shared" si="134"/>
        <v>00</v>
      </c>
      <c r="AG215" s="96">
        <f>VLOOKUP(AF215,'Tableau coefficient '!$A$3:$B$1004,2,FALSE)</f>
        <v>0</v>
      </c>
      <c r="AH215" s="95">
        <v>0</v>
      </c>
      <c r="AI215" s="93">
        <v>0</v>
      </c>
      <c r="AJ215" s="93" t="str">
        <f t="shared" si="135"/>
        <v>00</v>
      </c>
      <c r="AK215" s="96">
        <f>VLOOKUP(AJ215,'Tableau coefficient '!$A$3:$B$1004,2,FALSE)</f>
        <v>0</v>
      </c>
      <c r="AL215" s="95">
        <v>0</v>
      </c>
      <c r="AM215" s="93">
        <v>0</v>
      </c>
      <c r="AN215" s="93" t="str">
        <f t="shared" si="136"/>
        <v>00</v>
      </c>
      <c r="AO215" s="96">
        <f>VLOOKUP(AN215,'Tableau coefficient '!$A$3:$B$1004,2,FALSE)</f>
        <v>0</v>
      </c>
      <c r="AP215" s="95">
        <v>0</v>
      </c>
      <c r="AQ215" s="93">
        <v>0</v>
      </c>
      <c r="AR215" s="93" t="str">
        <f t="shared" si="137"/>
        <v>00</v>
      </c>
      <c r="AS215" s="96">
        <f>VLOOKUP(AR215,'Tableau coefficient '!$A$3:$B$1004,2,FALSE)</f>
        <v>0</v>
      </c>
      <c r="AT215" s="95">
        <v>0</v>
      </c>
      <c r="AU215" s="93">
        <v>0</v>
      </c>
      <c r="AV215" s="93" t="str">
        <f t="shared" si="138"/>
        <v>00</v>
      </c>
      <c r="AW215" s="96">
        <f>VLOOKUP(AV215,'Tableau coefficient '!$A$3:$B$1004,2,FALSE)</f>
        <v>0</v>
      </c>
      <c r="AX215" s="95">
        <v>0</v>
      </c>
      <c r="AY215" s="93">
        <v>0</v>
      </c>
      <c r="AZ215" s="93" t="str">
        <f t="shared" si="139"/>
        <v>00</v>
      </c>
      <c r="BA215" s="96">
        <f>VLOOKUP(AZ215,'Tableau coefficient '!$A$3:$B$1004,2,FALSE)</f>
        <v>0</v>
      </c>
      <c r="BB215" s="83">
        <v>0</v>
      </c>
      <c r="BC215" s="84">
        <v>0</v>
      </c>
      <c r="BD215" s="84" t="str">
        <f t="shared" si="140"/>
        <v>00</v>
      </c>
      <c r="BE215" s="85">
        <f>(VLOOKUP(BD215,'Tableau coefficient '!$A$3:$B$1004,2,FALSE))*2</f>
        <v>0</v>
      </c>
      <c r="BF215" s="95">
        <v>0</v>
      </c>
      <c r="BG215" s="93">
        <v>0</v>
      </c>
      <c r="BH215" s="93" t="str">
        <f t="shared" si="141"/>
        <v>00</v>
      </c>
      <c r="BI215" s="96">
        <f>VLOOKUP(BH215,'Tableau coefficient '!$A$3:$B$1004,2,FALSE)</f>
        <v>0</v>
      </c>
      <c r="BJ215" s="95">
        <v>0</v>
      </c>
      <c r="BK215" s="93">
        <v>0</v>
      </c>
      <c r="BL215" s="93" t="str">
        <f t="shared" si="142"/>
        <v>00</v>
      </c>
      <c r="BM215" s="96">
        <f>VLOOKUP(BL215,'Tableau coefficient '!$A$3:$B$1004,2,FALSE)</f>
        <v>0</v>
      </c>
      <c r="BN215" s="97">
        <f t="shared" si="144"/>
        <v>168</v>
      </c>
      <c r="BO215" s="93">
        <f t="shared" si="143"/>
        <v>251</v>
      </c>
    </row>
    <row r="216" spans="1:67" ht="14" customHeight="1">
      <c r="A216" s="76" t="s">
        <v>1306</v>
      </c>
      <c r="B216" s="77" t="s">
        <v>1307</v>
      </c>
      <c r="C216" s="74" t="s">
        <v>19</v>
      </c>
      <c r="D216" s="74" t="s">
        <v>1644</v>
      </c>
      <c r="E216" s="94" t="s">
        <v>14</v>
      </c>
      <c r="F216" s="95" t="s">
        <v>1507</v>
      </c>
      <c r="G216" s="93">
        <v>28</v>
      </c>
      <c r="H216" s="93" t="str">
        <f t="shared" si="128"/>
        <v>S28</v>
      </c>
      <c r="I216" s="96">
        <f>VLOOKUP(H216,'Tableau coefficient '!$A$3:$B$1004,2,FALSE)</f>
        <v>86.25</v>
      </c>
      <c r="J216" s="95" t="s">
        <v>1507</v>
      </c>
      <c r="K216" s="93">
        <v>39</v>
      </c>
      <c r="L216" s="93" t="str">
        <f t="shared" si="129"/>
        <v>S39</v>
      </c>
      <c r="M216" s="96">
        <f>VLOOKUP(L216,'Tableau coefficient '!$A$3:$B$1004,2,FALSE)</f>
        <v>78</v>
      </c>
      <c r="N216" s="95" t="s">
        <v>1507</v>
      </c>
      <c r="O216" s="93">
        <v>15</v>
      </c>
      <c r="P216" s="93" t="str">
        <f t="shared" si="130"/>
        <v>S15</v>
      </c>
      <c r="Q216" s="96">
        <f>VLOOKUP(P216,'Tableau coefficient '!$A$3:$B$1004,2,FALSE)</f>
        <v>96</v>
      </c>
      <c r="R216" s="95" t="s">
        <v>1507</v>
      </c>
      <c r="S216" s="93">
        <v>25</v>
      </c>
      <c r="T216" s="93" t="str">
        <f t="shared" si="131"/>
        <v>S25</v>
      </c>
      <c r="U216" s="96">
        <f>VLOOKUP(T216,'Tableau coefficient '!$A$3:$B$1004,2,FALSE)</f>
        <v>88.5</v>
      </c>
      <c r="V216" s="83" t="s">
        <v>1507</v>
      </c>
      <c r="W216" s="84">
        <v>23</v>
      </c>
      <c r="X216" s="84" t="str">
        <f t="shared" si="132"/>
        <v>S23</v>
      </c>
      <c r="Y216" s="85">
        <f>(VLOOKUP(X216,'Tableau coefficient '!$A$3:$B$1004,2,FALSE))*2</f>
        <v>180</v>
      </c>
      <c r="Z216" s="83">
        <v>0</v>
      </c>
      <c r="AA216" s="75">
        <v>0</v>
      </c>
      <c r="AB216" s="84" t="str">
        <f t="shared" si="133"/>
        <v>00</v>
      </c>
      <c r="AC216" s="85">
        <f>(VLOOKUP(AB216,'Tableau coefficient '!$A$3:$B$1004,2,FALSE))*2</f>
        <v>0</v>
      </c>
      <c r="AD216" s="95" t="s">
        <v>1507</v>
      </c>
      <c r="AE216" s="93">
        <v>10</v>
      </c>
      <c r="AF216" s="93" t="str">
        <f t="shared" si="134"/>
        <v>S10</v>
      </c>
      <c r="AG216" s="96">
        <f>VLOOKUP(AF216,'Tableau coefficient '!$A$3:$B$1004,2,FALSE)</f>
        <v>108.75</v>
      </c>
      <c r="AH216" s="95">
        <v>0</v>
      </c>
      <c r="AI216" s="93">
        <v>0</v>
      </c>
      <c r="AJ216" s="93" t="str">
        <f t="shared" si="135"/>
        <v>00</v>
      </c>
      <c r="AK216" s="96">
        <f>VLOOKUP(AJ216,'Tableau coefficient '!$A$3:$B$1004,2,FALSE)</f>
        <v>0</v>
      </c>
      <c r="AL216" s="95" t="s">
        <v>5</v>
      </c>
      <c r="AM216" s="93">
        <v>46</v>
      </c>
      <c r="AN216" s="93" t="str">
        <f t="shared" si="136"/>
        <v>M46</v>
      </c>
      <c r="AO216" s="96">
        <f>VLOOKUP(AN216,'Tableau coefficient '!$A$3:$B$1004,2,FALSE)</f>
        <v>97</v>
      </c>
      <c r="AP216" s="95">
        <v>0</v>
      </c>
      <c r="AQ216" s="93">
        <v>0</v>
      </c>
      <c r="AR216" s="93" t="str">
        <f t="shared" si="137"/>
        <v>00</v>
      </c>
      <c r="AS216" s="96">
        <f>VLOOKUP(AR216,'Tableau coefficient '!$A$3:$B$1004,2,FALSE)</f>
        <v>0</v>
      </c>
      <c r="AT216" s="95">
        <v>0</v>
      </c>
      <c r="AU216" s="93">
        <v>0</v>
      </c>
      <c r="AV216" s="93" t="str">
        <f t="shared" si="138"/>
        <v>00</v>
      </c>
      <c r="AW216" s="96">
        <f>VLOOKUP(AV216,'Tableau coefficient '!$A$3:$B$1004,2,FALSE)</f>
        <v>0</v>
      </c>
      <c r="AX216" s="95" t="s">
        <v>1507</v>
      </c>
      <c r="AY216" s="93">
        <v>26</v>
      </c>
      <c r="AZ216" s="93" t="str">
        <f t="shared" si="139"/>
        <v>S26</v>
      </c>
      <c r="BA216" s="96">
        <f>VLOOKUP(AZ216,'Tableau coefficient '!$A$3:$B$1004,2,FALSE)</f>
        <v>87.75</v>
      </c>
      <c r="BB216" s="83" t="s">
        <v>1507</v>
      </c>
      <c r="BC216" s="84">
        <v>30</v>
      </c>
      <c r="BD216" s="84" t="str">
        <f t="shared" si="140"/>
        <v>S30</v>
      </c>
      <c r="BE216" s="85">
        <f>(VLOOKUP(BD216,'Tableau coefficient '!$A$3:$B$1004,2,FALSE))*2</f>
        <v>169.5</v>
      </c>
      <c r="BF216" s="95">
        <v>0</v>
      </c>
      <c r="BG216" s="93">
        <v>0</v>
      </c>
      <c r="BH216" s="93" t="str">
        <f t="shared" si="141"/>
        <v>00</v>
      </c>
      <c r="BI216" s="96">
        <f>VLOOKUP(BH216,'Tableau coefficient '!$A$3:$B$1004,2,FALSE)</f>
        <v>0</v>
      </c>
      <c r="BJ216" s="95">
        <v>0</v>
      </c>
      <c r="BK216" s="93">
        <v>0</v>
      </c>
      <c r="BL216" s="93" t="str">
        <f t="shared" si="142"/>
        <v>00</v>
      </c>
      <c r="BM216" s="96">
        <f>VLOOKUP(BL216,'Tableau coefficient '!$A$3:$B$1004,2,FALSE)</f>
        <v>0</v>
      </c>
      <c r="BN216" s="97">
        <f t="shared" si="144"/>
        <v>991.75</v>
      </c>
      <c r="BO216" s="93">
        <f t="shared" si="143"/>
        <v>37</v>
      </c>
    </row>
    <row r="217" spans="1:67" ht="14" customHeight="1">
      <c r="A217" s="98" t="s">
        <v>1308</v>
      </c>
      <c r="B217" s="94" t="s">
        <v>1309</v>
      </c>
      <c r="C217" s="74" t="s">
        <v>19</v>
      </c>
      <c r="D217" s="74" t="s">
        <v>1644</v>
      </c>
      <c r="E217" s="94" t="s">
        <v>15</v>
      </c>
      <c r="F217" s="95" t="s">
        <v>1507</v>
      </c>
      <c r="G217" s="93">
        <v>40</v>
      </c>
      <c r="H217" s="93" t="str">
        <f t="shared" si="128"/>
        <v>S40</v>
      </c>
      <c r="I217" s="96">
        <f>VLOOKUP(H217,'Tableau coefficient '!$A$3:$B$1004,2,FALSE)</f>
        <v>77.25</v>
      </c>
      <c r="J217" s="95">
        <v>0</v>
      </c>
      <c r="K217" s="93">
        <v>0</v>
      </c>
      <c r="L217" s="93" t="str">
        <f t="shared" si="129"/>
        <v>00</v>
      </c>
      <c r="M217" s="96">
        <f>VLOOKUP(L217,'Tableau coefficient '!$A$3:$B$1004,2,FALSE)</f>
        <v>0</v>
      </c>
      <c r="N217" s="95">
        <v>0</v>
      </c>
      <c r="O217" s="93">
        <v>0</v>
      </c>
      <c r="P217" s="93" t="str">
        <f t="shared" si="130"/>
        <v>00</v>
      </c>
      <c r="Q217" s="96">
        <f>VLOOKUP(P217,'Tableau coefficient '!$A$3:$B$1004,2,FALSE)</f>
        <v>0</v>
      </c>
      <c r="R217" s="95">
        <v>0</v>
      </c>
      <c r="S217" s="93">
        <v>0</v>
      </c>
      <c r="T217" s="93" t="str">
        <f t="shared" si="131"/>
        <v>00</v>
      </c>
      <c r="U217" s="96">
        <f>VLOOKUP(T217,'Tableau coefficient '!$A$3:$B$1004,2,FALSE)</f>
        <v>0</v>
      </c>
      <c r="V217" s="83">
        <v>0</v>
      </c>
      <c r="W217" s="84">
        <v>0</v>
      </c>
      <c r="X217" s="84" t="str">
        <f t="shared" si="132"/>
        <v>00</v>
      </c>
      <c r="Y217" s="85">
        <f>(VLOOKUP(X217,'Tableau coefficient '!$A$3:$B$1004,2,FALSE))*2</f>
        <v>0</v>
      </c>
      <c r="Z217" s="83" t="s">
        <v>1507</v>
      </c>
      <c r="AA217" s="75">
        <v>8</v>
      </c>
      <c r="AB217" s="84" t="str">
        <f t="shared" si="133"/>
        <v>S8</v>
      </c>
      <c r="AC217" s="85">
        <f>(VLOOKUP(AB217,'Tableau coefficient '!$A$3:$B$1004,2,FALSE))*2</f>
        <v>240</v>
      </c>
      <c r="AD217" s="95">
        <v>0</v>
      </c>
      <c r="AE217" s="93">
        <v>0</v>
      </c>
      <c r="AF217" s="93" t="str">
        <f t="shared" si="134"/>
        <v>00</v>
      </c>
      <c r="AG217" s="96">
        <f>VLOOKUP(AF217,'Tableau coefficient '!$A$3:$B$1004,2,FALSE)</f>
        <v>0</v>
      </c>
      <c r="AH217" s="95">
        <v>0</v>
      </c>
      <c r="AI217" s="93">
        <v>0</v>
      </c>
      <c r="AJ217" s="93" t="str">
        <f t="shared" si="135"/>
        <v>00</v>
      </c>
      <c r="AK217" s="96">
        <f>VLOOKUP(AJ217,'Tableau coefficient '!$A$3:$B$1004,2,FALSE)</f>
        <v>0</v>
      </c>
      <c r="AL217" s="95">
        <v>0</v>
      </c>
      <c r="AM217" s="93">
        <v>0</v>
      </c>
      <c r="AN217" s="93" t="str">
        <f t="shared" si="136"/>
        <v>00</v>
      </c>
      <c r="AO217" s="96">
        <f>VLOOKUP(AN217,'Tableau coefficient '!$A$3:$B$1004,2,FALSE)</f>
        <v>0</v>
      </c>
      <c r="AP217" s="95">
        <v>0</v>
      </c>
      <c r="AQ217" s="93">
        <v>0</v>
      </c>
      <c r="AR217" s="93" t="str">
        <f t="shared" si="137"/>
        <v>00</v>
      </c>
      <c r="AS217" s="96">
        <f>VLOOKUP(AR217,'Tableau coefficient '!$A$3:$B$1004,2,FALSE)</f>
        <v>0</v>
      </c>
      <c r="AT217" s="95">
        <v>0</v>
      </c>
      <c r="AU217" s="93">
        <v>0</v>
      </c>
      <c r="AV217" s="93" t="str">
        <f t="shared" si="138"/>
        <v>00</v>
      </c>
      <c r="AW217" s="96">
        <f>VLOOKUP(AV217,'Tableau coefficient '!$A$3:$B$1004,2,FALSE)</f>
        <v>0</v>
      </c>
      <c r="AX217" s="95">
        <v>0</v>
      </c>
      <c r="AY217" s="93">
        <v>0</v>
      </c>
      <c r="AZ217" s="93" t="str">
        <f t="shared" si="139"/>
        <v>00</v>
      </c>
      <c r="BA217" s="96">
        <f>VLOOKUP(AZ217,'Tableau coefficient '!$A$3:$B$1004,2,FALSE)</f>
        <v>0</v>
      </c>
      <c r="BB217" s="83" t="s">
        <v>1506</v>
      </c>
      <c r="BC217" s="84">
        <v>42</v>
      </c>
      <c r="BD217" s="84" t="str">
        <f t="shared" si="140"/>
        <v>XS42</v>
      </c>
      <c r="BE217" s="85">
        <f>(VLOOKUP(BD217,'Tableau coefficient '!$A$3:$B$1004,2,FALSE))*2</f>
        <v>101</v>
      </c>
      <c r="BF217" s="95">
        <v>0</v>
      </c>
      <c r="BG217" s="93">
        <v>0</v>
      </c>
      <c r="BH217" s="93" t="str">
        <f t="shared" si="141"/>
        <v>00</v>
      </c>
      <c r="BI217" s="96">
        <f>VLOOKUP(BH217,'Tableau coefficient '!$A$3:$B$1004,2,FALSE)</f>
        <v>0</v>
      </c>
      <c r="BJ217" s="95">
        <v>0</v>
      </c>
      <c r="BK217" s="93">
        <v>0</v>
      </c>
      <c r="BL217" s="93" t="str">
        <f t="shared" si="142"/>
        <v>00</v>
      </c>
      <c r="BM217" s="96">
        <f>VLOOKUP(BL217,'Tableau coefficient '!$A$3:$B$1004,2,FALSE)</f>
        <v>0</v>
      </c>
      <c r="BN217" s="97">
        <f t="shared" si="144"/>
        <v>418.25</v>
      </c>
      <c r="BO217" s="93">
        <f t="shared" si="143"/>
        <v>147</v>
      </c>
    </row>
    <row r="218" spans="1:67" ht="14" customHeight="1">
      <c r="A218" s="90" t="s">
        <v>1310</v>
      </c>
      <c r="B218" s="91" t="s">
        <v>1311</v>
      </c>
      <c r="C218" s="74" t="s">
        <v>19</v>
      </c>
      <c r="D218" s="74" t="s">
        <v>1644</v>
      </c>
      <c r="E218" s="94" t="s">
        <v>14</v>
      </c>
      <c r="F218" s="95">
        <v>0</v>
      </c>
      <c r="G218" s="93">
        <v>0</v>
      </c>
      <c r="H218" s="93" t="str">
        <f t="shared" si="128"/>
        <v>00</v>
      </c>
      <c r="I218" s="96">
        <f>VLOOKUP(H218,'Tableau coefficient '!$A$3:$B$1004,2,FALSE)</f>
        <v>0</v>
      </c>
      <c r="J218" s="95" t="s">
        <v>1507</v>
      </c>
      <c r="K218" s="93">
        <v>50</v>
      </c>
      <c r="L218" s="93" t="str">
        <f t="shared" si="129"/>
        <v>S50</v>
      </c>
      <c r="M218" s="96">
        <f>VLOOKUP(L218,'Tableau coefficient '!$A$3:$B$1004,2,FALSE)</f>
        <v>69.75</v>
      </c>
      <c r="N218" s="95">
        <v>0</v>
      </c>
      <c r="O218" s="93">
        <v>0</v>
      </c>
      <c r="P218" s="93" t="str">
        <f t="shared" si="130"/>
        <v>00</v>
      </c>
      <c r="Q218" s="96">
        <f>VLOOKUP(P218,'Tableau coefficient '!$A$3:$B$1004,2,FALSE)</f>
        <v>0</v>
      </c>
      <c r="R218" s="95" t="s">
        <v>1507</v>
      </c>
      <c r="S218" s="93">
        <v>35</v>
      </c>
      <c r="T218" s="93" t="str">
        <f t="shared" si="131"/>
        <v>S35</v>
      </c>
      <c r="U218" s="96">
        <f>VLOOKUP(T218,'Tableau coefficient '!$A$3:$B$1004,2,FALSE)</f>
        <v>81</v>
      </c>
      <c r="V218" s="83" t="s">
        <v>1507</v>
      </c>
      <c r="W218" s="84">
        <v>17</v>
      </c>
      <c r="X218" s="84" t="str">
        <f t="shared" si="132"/>
        <v>S17</v>
      </c>
      <c r="Y218" s="85">
        <f>(VLOOKUP(X218,'Tableau coefficient '!$A$3:$B$1004,2,FALSE))*2</f>
        <v>189</v>
      </c>
      <c r="Z218" s="83" t="s">
        <v>1507</v>
      </c>
      <c r="AA218" s="75">
        <v>13</v>
      </c>
      <c r="AB218" s="84" t="str">
        <f t="shared" si="133"/>
        <v>S13</v>
      </c>
      <c r="AC218" s="85">
        <f>(VLOOKUP(AB218,'Tableau coefficient '!$A$3:$B$1004,2,FALSE))*2</f>
        <v>195</v>
      </c>
      <c r="AD218" s="95">
        <v>0</v>
      </c>
      <c r="AE218" s="93">
        <v>0</v>
      </c>
      <c r="AF218" s="93" t="str">
        <f t="shared" si="134"/>
        <v>00</v>
      </c>
      <c r="AG218" s="96">
        <f>VLOOKUP(AF218,'Tableau coefficient '!$A$3:$B$1004,2,FALSE)</f>
        <v>0</v>
      </c>
      <c r="AH218" s="95">
        <v>0</v>
      </c>
      <c r="AI218" s="93">
        <v>0</v>
      </c>
      <c r="AJ218" s="93" t="str">
        <f t="shared" si="135"/>
        <v>00</v>
      </c>
      <c r="AK218" s="96">
        <f>VLOOKUP(AJ218,'Tableau coefficient '!$A$3:$B$1004,2,FALSE)</f>
        <v>0</v>
      </c>
      <c r="AL218" s="95">
        <v>0</v>
      </c>
      <c r="AM218" s="93">
        <v>0</v>
      </c>
      <c r="AN218" s="93" t="str">
        <f t="shared" si="136"/>
        <v>00</v>
      </c>
      <c r="AO218" s="96">
        <f>VLOOKUP(AN218,'Tableau coefficient '!$A$3:$B$1004,2,FALSE)</f>
        <v>0</v>
      </c>
      <c r="AP218" s="95">
        <v>0</v>
      </c>
      <c r="AQ218" s="93">
        <v>0</v>
      </c>
      <c r="AR218" s="93" t="str">
        <f t="shared" si="137"/>
        <v>00</v>
      </c>
      <c r="AS218" s="96">
        <f>VLOOKUP(AR218,'Tableau coefficient '!$A$3:$B$1004,2,FALSE)</f>
        <v>0</v>
      </c>
      <c r="AT218" s="95">
        <v>0</v>
      </c>
      <c r="AU218" s="93">
        <v>0</v>
      </c>
      <c r="AV218" s="93" t="str">
        <f t="shared" si="138"/>
        <v>00</v>
      </c>
      <c r="AW218" s="96">
        <f>VLOOKUP(AV218,'Tableau coefficient '!$A$3:$B$1004,2,FALSE)</f>
        <v>0</v>
      </c>
      <c r="AX218" s="95" t="s">
        <v>1507</v>
      </c>
      <c r="AY218" s="93">
        <v>31</v>
      </c>
      <c r="AZ218" s="93" t="str">
        <f t="shared" si="139"/>
        <v>S31</v>
      </c>
      <c r="BA218" s="96">
        <f>VLOOKUP(AZ218,'Tableau coefficient '!$A$3:$B$1004,2,FALSE)</f>
        <v>84</v>
      </c>
      <c r="BB218" s="83" t="s">
        <v>1507</v>
      </c>
      <c r="BC218" s="84">
        <v>27</v>
      </c>
      <c r="BD218" s="84" t="str">
        <f t="shared" si="140"/>
        <v>S27</v>
      </c>
      <c r="BE218" s="85">
        <f>(VLOOKUP(BD218,'Tableau coefficient '!$A$3:$B$1004,2,FALSE))*2</f>
        <v>174</v>
      </c>
      <c r="BF218" s="95">
        <v>0</v>
      </c>
      <c r="BG218" s="93">
        <v>0</v>
      </c>
      <c r="BH218" s="93" t="str">
        <f t="shared" si="141"/>
        <v>00</v>
      </c>
      <c r="BI218" s="96">
        <f>VLOOKUP(BH218,'Tableau coefficient '!$A$3:$B$1004,2,FALSE)</f>
        <v>0</v>
      </c>
      <c r="BJ218" s="95">
        <v>0</v>
      </c>
      <c r="BK218" s="93">
        <v>0</v>
      </c>
      <c r="BL218" s="93" t="str">
        <f t="shared" si="142"/>
        <v>00</v>
      </c>
      <c r="BM218" s="96">
        <f>VLOOKUP(BL218,'Tableau coefficient '!$A$3:$B$1004,2,FALSE)</f>
        <v>0</v>
      </c>
      <c r="BN218" s="97">
        <f t="shared" si="144"/>
        <v>792.75</v>
      </c>
      <c r="BO218" s="93">
        <f t="shared" si="143"/>
        <v>59</v>
      </c>
    </row>
    <row r="219" spans="1:67" ht="14" customHeight="1">
      <c r="A219" s="98" t="s">
        <v>1312</v>
      </c>
      <c r="B219" s="94" t="s">
        <v>1313</v>
      </c>
      <c r="C219" s="74" t="s">
        <v>19</v>
      </c>
      <c r="D219" s="74" t="s">
        <v>1643</v>
      </c>
      <c r="E219" s="94" t="s">
        <v>1067</v>
      </c>
      <c r="F219" s="95">
        <v>0</v>
      </c>
      <c r="G219" s="93">
        <v>0</v>
      </c>
      <c r="H219" s="93" t="str">
        <f t="shared" si="128"/>
        <v>00</v>
      </c>
      <c r="I219" s="96">
        <f>VLOOKUP(H219,'Tableau coefficient '!$A$3:$B$1004,2,FALSE)</f>
        <v>0</v>
      </c>
      <c r="J219" s="95">
        <v>0</v>
      </c>
      <c r="K219" s="93">
        <v>0</v>
      </c>
      <c r="L219" s="93" t="str">
        <f t="shared" si="129"/>
        <v>00</v>
      </c>
      <c r="M219" s="96">
        <f>VLOOKUP(L219,'Tableau coefficient '!$A$3:$B$1004,2,FALSE)</f>
        <v>0</v>
      </c>
      <c r="N219" s="95">
        <v>0</v>
      </c>
      <c r="O219" s="93">
        <v>0</v>
      </c>
      <c r="P219" s="93" t="str">
        <f t="shared" si="130"/>
        <v>00</v>
      </c>
      <c r="Q219" s="96">
        <f>VLOOKUP(P219,'Tableau coefficient '!$A$3:$B$1004,2,FALSE)</f>
        <v>0</v>
      </c>
      <c r="R219" s="95">
        <v>0</v>
      </c>
      <c r="S219" s="93">
        <v>0</v>
      </c>
      <c r="T219" s="93" t="str">
        <f t="shared" si="131"/>
        <v>00</v>
      </c>
      <c r="U219" s="96">
        <f>VLOOKUP(T219,'Tableau coefficient '!$A$3:$B$1004,2,FALSE)</f>
        <v>0</v>
      </c>
      <c r="V219" s="83" t="s">
        <v>1506</v>
      </c>
      <c r="W219" s="84">
        <v>51</v>
      </c>
      <c r="X219" s="84" t="str">
        <f t="shared" si="132"/>
        <v>XS51</v>
      </c>
      <c r="Y219" s="85">
        <f>(VLOOKUP(X219,'Tableau coefficient '!$A$3:$B$1004,2,FALSE))*2</f>
        <v>92</v>
      </c>
      <c r="Z219" s="83" t="s">
        <v>1507</v>
      </c>
      <c r="AA219" s="75">
        <v>23</v>
      </c>
      <c r="AB219" s="84" t="str">
        <f t="shared" si="133"/>
        <v>S23</v>
      </c>
      <c r="AC219" s="85">
        <f>(VLOOKUP(AB219,'Tableau coefficient '!$A$3:$B$1004,2,FALSE))*2</f>
        <v>180</v>
      </c>
      <c r="AD219" s="95">
        <v>0</v>
      </c>
      <c r="AE219" s="93">
        <v>0</v>
      </c>
      <c r="AF219" s="93" t="str">
        <f t="shared" si="134"/>
        <v>00</v>
      </c>
      <c r="AG219" s="96">
        <f>VLOOKUP(AF219,'Tableau coefficient '!$A$3:$B$1004,2,FALSE)</f>
        <v>0</v>
      </c>
      <c r="AH219" s="95">
        <v>0</v>
      </c>
      <c r="AI219" s="93">
        <v>0</v>
      </c>
      <c r="AJ219" s="93" t="str">
        <f t="shared" si="135"/>
        <v>00</v>
      </c>
      <c r="AK219" s="96">
        <f>VLOOKUP(AJ219,'Tableau coefficient '!$A$3:$B$1004,2,FALSE)</f>
        <v>0</v>
      </c>
      <c r="AL219" s="95" t="s">
        <v>1506</v>
      </c>
      <c r="AM219" s="93">
        <v>57</v>
      </c>
      <c r="AN219" s="93" t="str">
        <f t="shared" si="136"/>
        <v>XS57</v>
      </c>
      <c r="AO219" s="96">
        <f>VLOOKUP(AN219,'Tableau coefficient '!$A$3:$B$1004,2,FALSE)</f>
        <v>43</v>
      </c>
      <c r="AP219" s="95">
        <v>0</v>
      </c>
      <c r="AQ219" s="93">
        <v>0</v>
      </c>
      <c r="AR219" s="93" t="str">
        <f t="shared" si="137"/>
        <v>00</v>
      </c>
      <c r="AS219" s="96">
        <f>VLOOKUP(AR219,'Tableau coefficient '!$A$3:$B$1004,2,FALSE)</f>
        <v>0</v>
      </c>
      <c r="AT219" s="95">
        <v>0</v>
      </c>
      <c r="AU219" s="93">
        <v>0</v>
      </c>
      <c r="AV219" s="93" t="str">
        <f t="shared" si="138"/>
        <v>00</v>
      </c>
      <c r="AW219" s="96">
        <f>VLOOKUP(AV219,'Tableau coefficient '!$A$3:$B$1004,2,FALSE)</f>
        <v>0</v>
      </c>
      <c r="AX219" s="95">
        <v>0</v>
      </c>
      <c r="AY219" s="93">
        <v>0</v>
      </c>
      <c r="AZ219" s="93" t="str">
        <f t="shared" si="139"/>
        <v>00</v>
      </c>
      <c r="BA219" s="96">
        <f>VLOOKUP(AZ219,'Tableau coefficient '!$A$3:$B$1004,2,FALSE)</f>
        <v>0</v>
      </c>
      <c r="BB219" s="83" t="s">
        <v>1506</v>
      </c>
      <c r="BC219" s="84">
        <v>41</v>
      </c>
      <c r="BD219" s="84" t="str">
        <f t="shared" si="140"/>
        <v>XS41</v>
      </c>
      <c r="BE219" s="85">
        <f>(VLOOKUP(BD219,'Tableau coefficient '!$A$3:$B$1004,2,FALSE))*2</f>
        <v>102</v>
      </c>
      <c r="BF219" s="95">
        <v>0</v>
      </c>
      <c r="BG219" s="93">
        <v>0</v>
      </c>
      <c r="BH219" s="93" t="str">
        <f t="shared" si="141"/>
        <v>00</v>
      </c>
      <c r="BI219" s="96">
        <f>VLOOKUP(BH219,'Tableau coefficient '!$A$3:$B$1004,2,FALSE)</f>
        <v>0</v>
      </c>
      <c r="BJ219" s="95">
        <v>0</v>
      </c>
      <c r="BK219" s="93">
        <v>0</v>
      </c>
      <c r="BL219" s="93" t="str">
        <f t="shared" si="142"/>
        <v>00</v>
      </c>
      <c r="BM219" s="96">
        <f>VLOOKUP(BL219,'Tableau coefficient '!$A$3:$B$1004,2,FALSE)</f>
        <v>0</v>
      </c>
      <c r="BN219" s="97">
        <f t="shared" si="144"/>
        <v>417</v>
      </c>
      <c r="BO219" s="93">
        <f t="shared" si="143"/>
        <v>148</v>
      </c>
    </row>
    <row r="220" spans="1:67" ht="14" customHeight="1">
      <c r="A220" s="98" t="s">
        <v>1314</v>
      </c>
      <c r="B220" s="94" t="s">
        <v>1315</v>
      </c>
      <c r="C220" s="74" t="s">
        <v>19</v>
      </c>
      <c r="D220" s="74" t="s">
        <v>1644</v>
      </c>
      <c r="E220" s="94" t="s">
        <v>13</v>
      </c>
      <c r="F220" s="95">
        <v>0</v>
      </c>
      <c r="G220" s="93">
        <v>0</v>
      </c>
      <c r="H220" s="93" t="str">
        <f t="shared" si="128"/>
        <v>00</v>
      </c>
      <c r="I220" s="96">
        <f>VLOOKUP(H220,'Tableau coefficient '!$A$3:$B$1004,2,FALSE)</f>
        <v>0</v>
      </c>
      <c r="J220" s="95">
        <v>0</v>
      </c>
      <c r="K220" s="93">
        <v>0</v>
      </c>
      <c r="L220" s="93" t="str">
        <f t="shared" si="129"/>
        <v>00</v>
      </c>
      <c r="M220" s="96">
        <f>VLOOKUP(L220,'Tableau coefficient '!$A$3:$B$1004,2,FALSE)</f>
        <v>0</v>
      </c>
      <c r="N220" s="95" t="s">
        <v>5</v>
      </c>
      <c r="O220" s="93">
        <v>27</v>
      </c>
      <c r="P220" s="93" t="str">
        <f t="shared" si="130"/>
        <v>M27</v>
      </c>
      <c r="Q220" s="96">
        <f>VLOOKUP(P220,'Tableau coefficient '!$A$3:$B$1004,2,FALSE)</f>
        <v>116</v>
      </c>
      <c r="R220" s="95" t="s">
        <v>1507</v>
      </c>
      <c r="S220" s="93">
        <v>49</v>
      </c>
      <c r="T220" s="93" t="str">
        <f t="shared" si="131"/>
        <v>S49</v>
      </c>
      <c r="U220" s="96">
        <f>VLOOKUP(T220,'Tableau coefficient '!$A$3:$B$1004,2,FALSE)</f>
        <v>70.5</v>
      </c>
      <c r="V220" s="83">
        <v>0</v>
      </c>
      <c r="W220" s="84">
        <v>0</v>
      </c>
      <c r="X220" s="84" t="str">
        <f t="shared" si="132"/>
        <v>00</v>
      </c>
      <c r="Y220" s="85">
        <f>(VLOOKUP(X220,'Tableau coefficient '!$A$3:$B$1004,2,FALSE))*2</f>
        <v>0</v>
      </c>
      <c r="Z220" s="83" t="s">
        <v>1507</v>
      </c>
      <c r="AA220" s="75">
        <v>21</v>
      </c>
      <c r="AB220" s="84" t="str">
        <f t="shared" si="133"/>
        <v>S21</v>
      </c>
      <c r="AC220" s="85">
        <f>(VLOOKUP(AB220,'Tableau coefficient '!$A$3:$B$1004,2,FALSE))*2</f>
        <v>183</v>
      </c>
      <c r="AD220" s="95" t="s">
        <v>1568</v>
      </c>
      <c r="AE220" s="93">
        <v>25</v>
      </c>
      <c r="AF220" s="93" t="str">
        <f t="shared" si="134"/>
        <v>L25</v>
      </c>
      <c r="AG220" s="96">
        <f>VLOOKUP(AF220,'Tableau coefficient '!$A$3:$B$1004,2,FALSE)</f>
        <v>177</v>
      </c>
      <c r="AH220" s="95">
        <v>0</v>
      </c>
      <c r="AI220" s="93">
        <v>0</v>
      </c>
      <c r="AJ220" s="93" t="str">
        <f t="shared" si="135"/>
        <v>00</v>
      </c>
      <c r="AK220" s="96">
        <f>VLOOKUP(AJ220,'Tableau coefficient '!$A$3:$B$1004,2,FALSE)</f>
        <v>0</v>
      </c>
      <c r="AL220" s="95" t="s">
        <v>5</v>
      </c>
      <c r="AM220" s="93">
        <v>71</v>
      </c>
      <c r="AN220" s="93" t="str">
        <f t="shared" si="136"/>
        <v>M71</v>
      </c>
      <c r="AO220" s="96">
        <f>VLOOKUP(AN220,'Tableau coefficient '!$A$3:$B$1004,2,FALSE)</f>
        <v>72</v>
      </c>
      <c r="AP220" s="95">
        <v>0</v>
      </c>
      <c r="AQ220" s="93">
        <v>0</v>
      </c>
      <c r="AR220" s="93" t="str">
        <f t="shared" si="137"/>
        <v>00</v>
      </c>
      <c r="AS220" s="96">
        <f>VLOOKUP(AR220,'Tableau coefficient '!$A$3:$B$1004,2,FALSE)</f>
        <v>0</v>
      </c>
      <c r="AT220" s="95">
        <v>0</v>
      </c>
      <c r="AU220" s="93">
        <v>0</v>
      </c>
      <c r="AV220" s="93" t="str">
        <f t="shared" si="138"/>
        <v>00</v>
      </c>
      <c r="AW220" s="96">
        <f>VLOOKUP(AV220,'Tableau coefficient '!$A$3:$B$1004,2,FALSE)</f>
        <v>0</v>
      </c>
      <c r="AX220" s="95">
        <v>0</v>
      </c>
      <c r="AY220" s="93">
        <v>0</v>
      </c>
      <c r="AZ220" s="93" t="str">
        <f t="shared" si="139"/>
        <v>00</v>
      </c>
      <c r="BA220" s="96">
        <f>VLOOKUP(AZ220,'Tableau coefficient '!$A$3:$B$1004,2,FALSE)</f>
        <v>0</v>
      </c>
      <c r="BB220" s="83">
        <v>0</v>
      </c>
      <c r="BC220" s="84">
        <v>0</v>
      </c>
      <c r="BD220" s="84" t="str">
        <f t="shared" si="140"/>
        <v>00</v>
      </c>
      <c r="BE220" s="85">
        <f>(VLOOKUP(BD220,'Tableau coefficient '!$A$3:$B$1004,2,FALSE))*2</f>
        <v>0</v>
      </c>
      <c r="BF220" s="95">
        <v>0</v>
      </c>
      <c r="BG220" s="93">
        <v>0</v>
      </c>
      <c r="BH220" s="93" t="str">
        <f t="shared" si="141"/>
        <v>00</v>
      </c>
      <c r="BI220" s="96">
        <f>VLOOKUP(BH220,'Tableau coefficient '!$A$3:$B$1004,2,FALSE)</f>
        <v>0</v>
      </c>
      <c r="BJ220" s="95">
        <v>0</v>
      </c>
      <c r="BK220" s="93">
        <v>0</v>
      </c>
      <c r="BL220" s="93" t="str">
        <f t="shared" si="142"/>
        <v>00</v>
      </c>
      <c r="BM220" s="96">
        <f>VLOOKUP(BL220,'Tableau coefficient '!$A$3:$B$1004,2,FALSE)</f>
        <v>0</v>
      </c>
      <c r="BN220" s="97">
        <f t="shared" si="144"/>
        <v>618.5</v>
      </c>
      <c r="BO220" s="93">
        <f t="shared" si="143"/>
        <v>97</v>
      </c>
    </row>
    <row r="221" spans="1:67" ht="14" customHeight="1">
      <c r="A221" s="98" t="s">
        <v>1316</v>
      </c>
      <c r="B221" s="94" t="s">
        <v>1317</v>
      </c>
      <c r="C221" s="74" t="s">
        <v>19</v>
      </c>
      <c r="D221" s="74" t="s">
        <v>1644</v>
      </c>
      <c r="E221" s="94" t="s">
        <v>14</v>
      </c>
      <c r="F221" s="95">
        <v>0</v>
      </c>
      <c r="G221" s="93">
        <v>0</v>
      </c>
      <c r="H221" s="93" t="str">
        <f t="shared" si="128"/>
        <v>00</v>
      </c>
      <c r="I221" s="96">
        <f>VLOOKUP(H221,'Tableau coefficient '!$A$3:$B$1004,2,FALSE)</f>
        <v>0</v>
      </c>
      <c r="J221" s="95" t="s">
        <v>1507</v>
      </c>
      <c r="K221" s="93">
        <v>52</v>
      </c>
      <c r="L221" s="93" t="str">
        <f t="shared" si="129"/>
        <v>S52</v>
      </c>
      <c r="M221" s="96">
        <f>VLOOKUP(L221,'Tableau coefficient '!$A$3:$B$1004,2,FALSE)</f>
        <v>68.25</v>
      </c>
      <c r="N221" s="95" t="s">
        <v>1507</v>
      </c>
      <c r="O221" s="93">
        <v>20</v>
      </c>
      <c r="P221" s="93" t="str">
        <f t="shared" si="130"/>
        <v>S20</v>
      </c>
      <c r="Q221" s="96">
        <f>VLOOKUP(P221,'Tableau coefficient '!$A$3:$B$1004,2,FALSE)</f>
        <v>92.25</v>
      </c>
      <c r="R221" s="95" t="s">
        <v>1507</v>
      </c>
      <c r="S221" s="93">
        <v>37</v>
      </c>
      <c r="T221" s="93" t="str">
        <f t="shared" si="131"/>
        <v>S37</v>
      </c>
      <c r="U221" s="96">
        <f>VLOOKUP(T221,'Tableau coefficient '!$A$3:$B$1004,2,FALSE)</f>
        <v>79.5</v>
      </c>
      <c r="V221" s="83">
        <v>0</v>
      </c>
      <c r="W221" s="84">
        <v>0</v>
      </c>
      <c r="X221" s="84" t="str">
        <f t="shared" si="132"/>
        <v>00</v>
      </c>
      <c r="Y221" s="85">
        <f>(VLOOKUP(X221,'Tableau coefficient '!$A$3:$B$1004,2,FALSE))*2</f>
        <v>0</v>
      </c>
      <c r="Z221" s="83" t="s">
        <v>1507</v>
      </c>
      <c r="AA221" s="75">
        <v>13</v>
      </c>
      <c r="AB221" s="84" t="str">
        <f t="shared" si="133"/>
        <v>S13</v>
      </c>
      <c r="AC221" s="85">
        <f>(VLOOKUP(AB221,'Tableau coefficient '!$A$3:$B$1004,2,FALSE))*2</f>
        <v>195</v>
      </c>
      <c r="AD221" s="95">
        <v>0</v>
      </c>
      <c r="AE221" s="93">
        <v>0</v>
      </c>
      <c r="AF221" s="93" t="str">
        <f t="shared" si="134"/>
        <v>00</v>
      </c>
      <c r="AG221" s="96">
        <f>VLOOKUP(AF221,'Tableau coefficient '!$A$3:$B$1004,2,FALSE)</f>
        <v>0</v>
      </c>
      <c r="AH221" s="95">
        <v>0</v>
      </c>
      <c r="AI221" s="93">
        <v>0</v>
      </c>
      <c r="AJ221" s="93" t="str">
        <f t="shared" si="135"/>
        <v>00</v>
      </c>
      <c r="AK221" s="96">
        <f>VLOOKUP(AJ221,'Tableau coefficient '!$A$3:$B$1004,2,FALSE)</f>
        <v>0</v>
      </c>
      <c r="AL221" s="95">
        <v>0</v>
      </c>
      <c r="AM221" s="93">
        <v>0</v>
      </c>
      <c r="AN221" s="93" t="str">
        <f t="shared" si="136"/>
        <v>00</v>
      </c>
      <c r="AO221" s="96">
        <f>VLOOKUP(AN221,'Tableau coefficient '!$A$3:$B$1004,2,FALSE)</f>
        <v>0</v>
      </c>
      <c r="AP221" s="95">
        <v>0</v>
      </c>
      <c r="AQ221" s="93">
        <v>0</v>
      </c>
      <c r="AR221" s="93" t="str">
        <f t="shared" si="137"/>
        <v>00</v>
      </c>
      <c r="AS221" s="96">
        <f>VLOOKUP(AR221,'Tableau coefficient '!$A$3:$B$1004,2,FALSE)</f>
        <v>0</v>
      </c>
      <c r="AT221" s="95">
        <v>0</v>
      </c>
      <c r="AU221" s="93">
        <v>0</v>
      </c>
      <c r="AV221" s="93" t="str">
        <f t="shared" si="138"/>
        <v>00</v>
      </c>
      <c r="AW221" s="96">
        <f>VLOOKUP(AV221,'Tableau coefficient '!$A$3:$B$1004,2,FALSE)</f>
        <v>0</v>
      </c>
      <c r="AX221" s="95" t="s">
        <v>1507</v>
      </c>
      <c r="AY221" s="93">
        <v>39</v>
      </c>
      <c r="AZ221" s="93" t="str">
        <f t="shared" si="139"/>
        <v>S39</v>
      </c>
      <c r="BA221" s="96">
        <f>VLOOKUP(AZ221,'Tableau coefficient '!$A$3:$B$1004,2,FALSE)</f>
        <v>78</v>
      </c>
      <c r="BB221" s="83" t="s">
        <v>1507</v>
      </c>
      <c r="BC221" s="84">
        <v>41</v>
      </c>
      <c r="BD221" s="84" t="str">
        <f t="shared" si="140"/>
        <v>S41</v>
      </c>
      <c r="BE221" s="85">
        <f>(VLOOKUP(BD221,'Tableau coefficient '!$A$3:$B$1004,2,FALSE))*2</f>
        <v>153</v>
      </c>
      <c r="BF221" s="95">
        <v>0</v>
      </c>
      <c r="BG221" s="93">
        <v>0</v>
      </c>
      <c r="BH221" s="93" t="str">
        <f t="shared" si="141"/>
        <v>00</v>
      </c>
      <c r="BI221" s="96">
        <f>VLOOKUP(BH221,'Tableau coefficient '!$A$3:$B$1004,2,FALSE)</f>
        <v>0</v>
      </c>
      <c r="BJ221" s="95">
        <v>0</v>
      </c>
      <c r="BK221" s="93">
        <v>0</v>
      </c>
      <c r="BL221" s="93" t="str">
        <f t="shared" si="142"/>
        <v>00</v>
      </c>
      <c r="BM221" s="96">
        <f>VLOOKUP(BL221,'Tableau coefficient '!$A$3:$B$1004,2,FALSE)</f>
        <v>0</v>
      </c>
      <c r="BN221" s="97">
        <f t="shared" si="144"/>
        <v>666</v>
      </c>
      <c r="BO221" s="93">
        <f t="shared" si="143"/>
        <v>83</v>
      </c>
    </row>
    <row r="222" spans="1:67" ht="14" customHeight="1">
      <c r="A222" s="98" t="s">
        <v>1318</v>
      </c>
      <c r="B222" s="94" t="s">
        <v>1319</v>
      </c>
      <c r="C222" s="74" t="s">
        <v>19</v>
      </c>
      <c r="D222" s="74" t="s">
        <v>1643</v>
      </c>
      <c r="E222" s="94" t="s">
        <v>1067</v>
      </c>
      <c r="F222" s="95" t="s">
        <v>1507</v>
      </c>
      <c r="G222" s="93">
        <v>22</v>
      </c>
      <c r="H222" s="93" t="str">
        <f t="shared" si="128"/>
        <v>S22</v>
      </c>
      <c r="I222" s="96">
        <f>VLOOKUP(H222,'Tableau coefficient '!$A$3:$B$1004,2,FALSE)</f>
        <v>90.75</v>
      </c>
      <c r="J222" s="95">
        <v>0</v>
      </c>
      <c r="K222" s="93">
        <v>0</v>
      </c>
      <c r="L222" s="93" t="str">
        <f t="shared" si="129"/>
        <v>00</v>
      </c>
      <c r="M222" s="96">
        <f>VLOOKUP(L222,'Tableau coefficient '!$A$3:$B$1004,2,FALSE)</f>
        <v>0</v>
      </c>
      <c r="N222" s="95">
        <v>0</v>
      </c>
      <c r="O222" s="93">
        <v>0</v>
      </c>
      <c r="P222" s="93" t="str">
        <f t="shared" si="130"/>
        <v>00</v>
      </c>
      <c r="Q222" s="96">
        <f>VLOOKUP(P222,'Tableau coefficient '!$A$3:$B$1004,2,FALSE)</f>
        <v>0</v>
      </c>
      <c r="R222" s="95" t="s">
        <v>1507</v>
      </c>
      <c r="S222" s="93">
        <v>13</v>
      </c>
      <c r="T222" s="93" t="str">
        <f t="shared" si="131"/>
        <v>S13</v>
      </c>
      <c r="U222" s="96">
        <f>VLOOKUP(T222,'Tableau coefficient '!$A$3:$B$1004,2,FALSE)</f>
        <v>97.5</v>
      </c>
      <c r="V222" s="83" t="s">
        <v>1507</v>
      </c>
      <c r="W222" s="84">
        <v>9</v>
      </c>
      <c r="X222" s="84" t="str">
        <f t="shared" si="132"/>
        <v>S9</v>
      </c>
      <c r="Y222" s="85">
        <f>(VLOOKUP(X222,'Tableau coefficient '!$A$3:$B$1004,2,FALSE))*2</f>
        <v>225</v>
      </c>
      <c r="Z222" s="83">
        <v>0</v>
      </c>
      <c r="AA222" s="75">
        <v>0</v>
      </c>
      <c r="AB222" s="84" t="str">
        <f t="shared" si="133"/>
        <v>00</v>
      </c>
      <c r="AC222" s="85">
        <f>(VLOOKUP(AB222,'Tableau coefficient '!$A$3:$B$1004,2,FALSE))*2</f>
        <v>0</v>
      </c>
      <c r="AD222" s="95">
        <v>0</v>
      </c>
      <c r="AE222" s="93">
        <v>0</v>
      </c>
      <c r="AF222" s="93" t="str">
        <f t="shared" si="134"/>
        <v>00</v>
      </c>
      <c r="AG222" s="96">
        <f>VLOOKUP(AF222,'Tableau coefficient '!$A$3:$B$1004,2,FALSE)</f>
        <v>0</v>
      </c>
      <c r="AH222" s="95">
        <v>0</v>
      </c>
      <c r="AI222" s="93">
        <v>0</v>
      </c>
      <c r="AJ222" s="93" t="str">
        <f t="shared" si="135"/>
        <v>00</v>
      </c>
      <c r="AK222" s="96">
        <f>VLOOKUP(AJ222,'Tableau coefficient '!$A$3:$B$1004,2,FALSE)</f>
        <v>0</v>
      </c>
      <c r="AL222" s="95">
        <v>0</v>
      </c>
      <c r="AM222" s="93">
        <v>0</v>
      </c>
      <c r="AN222" s="93" t="str">
        <f t="shared" si="136"/>
        <v>00</v>
      </c>
      <c r="AO222" s="96">
        <f>VLOOKUP(AN222,'Tableau coefficient '!$A$3:$B$1004,2,FALSE)</f>
        <v>0</v>
      </c>
      <c r="AP222" s="95">
        <v>0</v>
      </c>
      <c r="AQ222" s="93">
        <v>0</v>
      </c>
      <c r="AR222" s="93" t="str">
        <f t="shared" si="137"/>
        <v>00</v>
      </c>
      <c r="AS222" s="96">
        <f>VLOOKUP(AR222,'Tableau coefficient '!$A$3:$B$1004,2,FALSE)</f>
        <v>0</v>
      </c>
      <c r="AT222" s="95">
        <v>0</v>
      </c>
      <c r="AU222" s="93">
        <v>0</v>
      </c>
      <c r="AV222" s="93" t="str">
        <f t="shared" si="138"/>
        <v>00</v>
      </c>
      <c r="AW222" s="96">
        <f>VLOOKUP(AV222,'Tableau coefficient '!$A$3:$B$1004,2,FALSE)</f>
        <v>0</v>
      </c>
      <c r="AX222" s="95" t="s">
        <v>1507</v>
      </c>
      <c r="AY222" s="93">
        <v>17</v>
      </c>
      <c r="AZ222" s="93" t="str">
        <f t="shared" si="139"/>
        <v>S17</v>
      </c>
      <c r="BA222" s="96">
        <f>VLOOKUP(AZ222,'Tableau coefficient '!$A$3:$B$1004,2,FALSE)</f>
        <v>94.5</v>
      </c>
      <c r="BB222" s="83" t="s">
        <v>1507</v>
      </c>
      <c r="BC222" s="84">
        <v>13</v>
      </c>
      <c r="BD222" s="84" t="str">
        <f t="shared" si="140"/>
        <v>S13</v>
      </c>
      <c r="BE222" s="85">
        <f>(VLOOKUP(BD222,'Tableau coefficient '!$A$3:$B$1004,2,FALSE))*2</f>
        <v>195</v>
      </c>
      <c r="BF222" s="95">
        <v>0</v>
      </c>
      <c r="BG222" s="93">
        <v>0</v>
      </c>
      <c r="BH222" s="93" t="str">
        <f t="shared" si="141"/>
        <v>00</v>
      </c>
      <c r="BI222" s="96">
        <f>VLOOKUP(BH222,'Tableau coefficient '!$A$3:$B$1004,2,FALSE)</f>
        <v>0</v>
      </c>
      <c r="BJ222" s="95">
        <v>0</v>
      </c>
      <c r="BK222" s="93">
        <v>0</v>
      </c>
      <c r="BL222" s="93" t="str">
        <f t="shared" si="142"/>
        <v>00</v>
      </c>
      <c r="BM222" s="96">
        <f>VLOOKUP(BL222,'Tableau coefficient '!$A$3:$B$1004,2,FALSE)</f>
        <v>0</v>
      </c>
      <c r="BN222" s="97">
        <f t="shared" si="144"/>
        <v>702.75</v>
      </c>
      <c r="BO222" s="93">
        <f t="shared" si="143"/>
        <v>75</v>
      </c>
    </row>
    <row r="223" spans="1:67" ht="14" customHeight="1">
      <c r="A223" s="98" t="s">
        <v>1320</v>
      </c>
      <c r="B223" s="94" t="s">
        <v>1321</v>
      </c>
      <c r="C223" s="74" t="s">
        <v>19</v>
      </c>
      <c r="D223" s="74" t="s">
        <v>1643</v>
      </c>
      <c r="E223" s="94" t="s">
        <v>1067</v>
      </c>
      <c r="F223" s="95">
        <v>0</v>
      </c>
      <c r="G223" s="93">
        <v>0</v>
      </c>
      <c r="H223" s="93" t="str">
        <f t="shared" si="128"/>
        <v>00</v>
      </c>
      <c r="I223" s="96">
        <f>VLOOKUP(H223,'Tableau coefficient '!$A$3:$B$1004,2,FALSE)</f>
        <v>0</v>
      </c>
      <c r="J223" s="95">
        <v>0</v>
      </c>
      <c r="K223" s="93">
        <v>0</v>
      </c>
      <c r="L223" s="93" t="str">
        <f t="shared" si="129"/>
        <v>00</v>
      </c>
      <c r="M223" s="96">
        <f>VLOOKUP(L223,'Tableau coefficient '!$A$3:$B$1004,2,FALSE)</f>
        <v>0</v>
      </c>
      <c r="N223" s="95">
        <v>0</v>
      </c>
      <c r="O223" s="93">
        <v>0</v>
      </c>
      <c r="P223" s="93" t="str">
        <f t="shared" si="130"/>
        <v>00</v>
      </c>
      <c r="Q223" s="96">
        <f>VLOOKUP(P223,'Tableau coefficient '!$A$3:$B$1004,2,FALSE)</f>
        <v>0</v>
      </c>
      <c r="R223" s="95">
        <v>0</v>
      </c>
      <c r="S223" s="93">
        <v>0</v>
      </c>
      <c r="T223" s="93" t="str">
        <f t="shared" si="131"/>
        <v>00</v>
      </c>
      <c r="U223" s="96">
        <f>VLOOKUP(T223,'Tableau coefficient '!$A$3:$B$1004,2,FALSE)</f>
        <v>0</v>
      </c>
      <c r="V223" s="83">
        <v>0</v>
      </c>
      <c r="W223" s="84">
        <v>0</v>
      </c>
      <c r="X223" s="84" t="str">
        <f t="shared" si="132"/>
        <v>00</v>
      </c>
      <c r="Y223" s="85">
        <f>(VLOOKUP(X223,'Tableau coefficient '!$A$3:$B$1004,2,FALSE))*2</f>
        <v>0</v>
      </c>
      <c r="Z223" s="83">
        <v>0</v>
      </c>
      <c r="AA223" s="75">
        <v>0</v>
      </c>
      <c r="AB223" s="84" t="str">
        <f t="shared" si="133"/>
        <v>00</v>
      </c>
      <c r="AC223" s="85">
        <f>(VLOOKUP(AB223,'Tableau coefficient '!$A$3:$B$1004,2,FALSE))*2</f>
        <v>0</v>
      </c>
      <c r="AD223" s="95">
        <v>0</v>
      </c>
      <c r="AE223" s="93">
        <v>0</v>
      </c>
      <c r="AF223" s="93" t="str">
        <f t="shared" si="134"/>
        <v>00</v>
      </c>
      <c r="AG223" s="96">
        <f>VLOOKUP(AF223,'Tableau coefficient '!$A$3:$B$1004,2,FALSE)</f>
        <v>0</v>
      </c>
      <c r="AH223" s="95">
        <v>0</v>
      </c>
      <c r="AI223" s="93">
        <v>0</v>
      </c>
      <c r="AJ223" s="93" t="str">
        <f t="shared" si="135"/>
        <v>00</v>
      </c>
      <c r="AK223" s="96">
        <f>VLOOKUP(AJ223,'Tableau coefficient '!$A$3:$B$1004,2,FALSE)</f>
        <v>0</v>
      </c>
      <c r="AL223" s="95">
        <v>0</v>
      </c>
      <c r="AM223" s="93">
        <v>0</v>
      </c>
      <c r="AN223" s="93" t="str">
        <f t="shared" si="136"/>
        <v>00</v>
      </c>
      <c r="AO223" s="96">
        <f>VLOOKUP(AN223,'Tableau coefficient '!$A$3:$B$1004,2,FALSE)</f>
        <v>0</v>
      </c>
      <c r="AP223" s="95">
        <v>0</v>
      </c>
      <c r="AQ223" s="93">
        <v>0</v>
      </c>
      <c r="AR223" s="93" t="str">
        <f t="shared" si="137"/>
        <v>00</v>
      </c>
      <c r="AS223" s="96">
        <f>VLOOKUP(AR223,'Tableau coefficient '!$A$3:$B$1004,2,FALSE)</f>
        <v>0</v>
      </c>
      <c r="AT223" s="95">
        <v>0</v>
      </c>
      <c r="AU223" s="93">
        <v>0</v>
      </c>
      <c r="AV223" s="93" t="str">
        <f t="shared" si="138"/>
        <v>00</v>
      </c>
      <c r="AW223" s="96">
        <f>VLOOKUP(AV223,'Tableau coefficient '!$A$3:$B$1004,2,FALSE)</f>
        <v>0</v>
      </c>
      <c r="AX223" s="95">
        <v>0</v>
      </c>
      <c r="AY223" s="93">
        <v>0</v>
      </c>
      <c r="AZ223" s="93" t="str">
        <f t="shared" si="139"/>
        <v>00</v>
      </c>
      <c r="BA223" s="96">
        <f>VLOOKUP(AZ223,'Tableau coefficient '!$A$3:$B$1004,2,FALSE)</f>
        <v>0</v>
      </c>
      <c r="BB223" s="83">
        <v>0</v>
      </c>
      <c r="BC223" s="84">
        <v>0</v>
      </c>
      <c r="BD223" s="84" t="str">
        <f t="shared" si="140"/>
        <v>00</v>
      </c>
      <c r="BE223" s="85">
        <f>(VLOOKUP(BD223,'Tableau coefficient '!$A$3:$B$1004,2,FALSE))*2</f>
        <v>0</v>
      </c>
      <c r="BF223" s="95">
        <v>0</v>
      </c>
      <c r="BG223" s="93">
        <v>0</v>
      </c>
      <c r="BH223" s="93" t="str">
        <f t="shared" si="141"/>
        <v>00</v>
      </c>
      <c r="BI223" s="96">
        <f>VLOOKUP(BH223,'Tableau coefficient '!$A$3:$B$1004,2,FALSE)</f>
        <v>0</v>
      </c>
      <c r="BJ223" s="95">
        <v>0</v>
      </c>
      <c r="BK223" s="93">
        <v>0</v>
      </c>
      <c r="BL223" s="93" t="str">
        <f t="shared" si="142"/>
        <v>00</v>
      </c>
      <c r="BM223" s="96">
        <f>VLOOKUP(BL223,'Tableau coefficient '!$A$3:$B$1004,2,FALSE)</f>
        <v>0</v>
      </c>
      <c r="BN223" s="97">
        <f t="shared" si="144"/>
        <v>0</v>
      </c>
      <c r="BO223" s="93">
        <f t="shared" si="143"/>
        <v>303</v>
      </c>
    </row>
    <row r="224" spans="1:67" ht="14" customHeight="1">
      <c r="A224" s="98" t="s">
        <v>1294</v>
      </c>
      <c r="B224" s="94" t="s">
        <v>1322</v>
      </c>
      <c r="C224" s="74" t="s">
        <v>19</v>
      </c>
      <c r="D224" s="74" t="s">
        <v>1643</v>
      </c>
      <c r="E224" s="94" t="s">
        <v>13</v>
      </c>
      <c r="F224" s="95">
        <v>0</v>
      </c>
      <c r="G224" s="93">
        <v>0</v>
      </c>
      <c r="H224" s="93" t="str">
        <f t="shared" si="128"/>
        <v>00</v>
      </c>
      <c r="I224" s="96">
        <f>VLOOKUP(H224,'Tableau coefficient '!$A$3:$B$1004,2,FALSE)</f>
        <v>0</v>
      </c>
      <c r="J224" s="95" t="s">
        <v>1507</v>
      </c>
      <c r="K224" s="93">
        <v>48</v>
      </c>
      <c r="L224" s="93" t="str">
        <f t="shared" si="129"/>
        <v>S48</v>
      </c>
      <c r="M224" s="96">
        <f>VLOOKUP(L224,'Tableau coefficient '!$A$3:$B$1004,2,FALSE)</f>
        <v>71.25</v>
      </c>
      <c r="N224" s="95" t="s">
        <v>1507</v>
      </c>
      <c r="O224" s="93">
        <v>16</v>
      </c>
      <c r="P224" s="93" t="str">
        <f t="shared" si="130"/>
        <v>S16</v>
      </c>
      <c r="Q224" s="96">
        <f>VLOOKUP(P224,'Tableau coefficient '!$A$3:$B$1004,2,FALSE)</f>
        <v>95.25</v>
      </c>
      <c r="R224" s="95" t="s">
        <v>1507</v>
      </c>
      <c r="S224" s="93">
        <v>30</v>
      </c>
      <c r="T224" s="93" t="str">
        <f t="shared" si="131"/>
        <v>S30</v>
      </c>
      <c r="U224" s="96">
        <f>VLOOKUP(T224,'Tableau coefficient '!$A$3:$B$1004,2,FALSE)</f>
        <v>84.75</v>
      </c>
      <c r="V224" s="83" t="s">
        <v>1507</v>
      </c>
      <c r="W224" s="84">
        <v>33</v>
      </c>
      <c r="X224" s="84" t="str">
        <f t="shared" si="132"/>
        <v>S33</v>
      </c>
      <c r="Y224" s="85">
        <f>(VLOOKUP(X224,'Tableau coefficient '!$A$3:$B$1004,2,FALSE))*2</f>
        <v>165</v>
      </c>
      <c r="Z224" s="83">
        <v>0</v>
      </c>
      <c r="AA224" s="75">
        <v>0</v>
      </c>
      <c r="AB224" s="84" t="str">
        <f t="shared" si="133"/>
        <v>00</v>
      </c>
      <c r="AC224" s="85">
        <f>(VLOOKUP(AB224,'Tableau coefficient '!$A$3:$B$1004,2,FALSE))*2</f>
        <v>0</v>
      </c>
      <c r="AD224" s="95">
        <v>0</v>
      </c>
      <c r="AE224" s="93">
        <v>0</v>
      </c>
      <c r="AF224" s="93" t="str">
        <f t="shared" si="134"/>
        <v>00</v>
      </c>
      <c r="AG224" s="96">
        <f>VLOOKUP(AF224,'Tableau coefficient '!$A$3:$B$1004,2,FALSE)</f>
        <v>0</v>
      </c>
      <c r="AH224" s="95">
        <v>0</v>
      </c>
      <c r="AI224" s="93">
        <v>0</v>
      </c>
      <c r="AJ224" s="93" t="str">
        <f t="shared" si="135"/>
        <v>00</v>
      </c>
      <c r="AK224" s="96">
        <f>VLOOKUP(AJ224,'Tableau coefficient '!$A$3:$B$1004,2,FALSE)</f>
        <v>0</v>
      </c>
      <c r="AL224" s="95">
        <v>0</v>
      </c>
      <c r="AM224" s="93">
        <v>0</v>
      </c>
      <c r="AN224" s="93" t="str">
        <f t="shared" si="136"/>
        <v>00</v>
      </c>
      <c r="AO224" s="96">
        <f>VLOOKUP(AN224,'Tableau coefficient '!$A$3:$B$1004,2,FALSE)</f>
        <v>0</v>
      </c>
      <c r="AP224" s="95">
        <v>0</v>
      </c>
      <c r="AQ224" s="93">
        <v>0</v>
      </c>
      <c r="AR224" s="93" t="str">
        <f t="shared" si="137"/>
        <v>00</v>
      </c>
      <c r="AS224" s="96">
        <f>VLOOKUP(AR224,'Tableau coefficient '!$A$3:$B$1004,2,FALSE)</f>
        <v>0</v>
      </c>
      <c r="AT224" s="95">
        <v>0</v>
      </c>
      <c r="AU224" s="93">
        <v>0</v>
      </c>
      <c r="AV224" s="93" t="str">
        <f t="shared" si="138"/>
        <v>00</v>
      </c>
      <c r="AW224" s="96">
        <f>VLOOKUP(AV224,'Tableau coefficient '!$A$3:$B$1004,2,FALSE)</f>
        <v>0</v>
      </c>
      <c r="AX224" s="95">
        <v>0</v>
      </c>
      <c r="AY224" s="93">
        <v>0</v>
      </c>
      <c r="AZ224" s="93" t="str">
        <f t="shared" si="139"/>
        <v>00</v>
      </c>
      <c r="BA224" s="96">
        <f>VLOOKUP(AZ224,'Tableau coefficient '!$A$3:$B$1004,2,FALSE)</f>
        <v>0</v>
      </c>
      <c r="BB224" s="83">
        <v>0</v>
      </c>
      <c r="BC224" s="84">
        <v>0</v>
      </c>
      <c r="BD224" s="84" t="str">
        <f t="shared" si="140"/>
        <v>00</v>
      </c>
      <c r="BE224" s="85">
        <f>(VLOOKUP(BD224,'Tableau coefficient '!$A$3:$B$1004,2,FALSE))*2</f>
        <v>0</v>
      </c>
      <c r="BF224" s="95">
        <v>0</v>
      </c>
      <c r="BG224" s="93">
        <v>0</v>
      </c>
      <c r="BH224" s="93" t="str">
        <f t="shared" si="141"/>
        <v>00</v>
      </c>
      <c r="BI224" s="96">
        <f>VLOOKUP(BH224,'Tableau coefficient '!$A$3:$B$1004,2,FALSE)</f>
        <v>0</v>
      </c>
      <c r="BJ224" s="95">
        <v>0</v>
      </c>
      <c r="BK224" s="93">
        <v>0</v>
      </c>
      <c r="BL224" s="93" t="str">
        <f t="shared" si="142"/>
        <v>00</v>
      </c>
      <c r="BM224" s="96">
        <f>VLOOKUP(BL224,'Tableau coefficient '!$A$3:$B$1004,2,FALSE)</f>
        <v>0</v>
      </c>
      <c r="BN224" s="97">
        <f t="shared" si="144"/>
        <v>416.25</v>
      </c>
      <c r="BO224" s="93">
        <f t="shared" si="143"/>
        <v>149</v>
      </c>
    </row>
    <row r="225" spans="1:67" ht="14" customHeight="1">
      <c r="A225" s="98" t="s">
        <v>1513</v>
      </c>
      <c r="B225" s="94" t="s">
        <v>1514</v>
      </c>
      <c r="C225" s="93" t="s">
        <v>19</v>
      </c>
      <c r="D225" s="93" t="s">
        <v>1646</v>
      </c>
      <c r="E225" s="94" t="s">
        <v>13</v>
      </c>
      <c r="F225" s="95">
        <v>0</v>
      </c>
      <c r="G225" s="93">
        <v>0</v>
      </c>
      <c r="H225" s="93" t="str">
        <f t="shared" si="128"/>
        <v>00</v>
      </c>
      <c r="I225" s="96">
        <f>VLOOKUP(H225,'Tableau coefficient '!$A$3:$B$1004,2,FALSE)</f>
        <v>0</v>
      </c>
      <c r="J225" s="95">
        <v>0</v>
      </c>
      <c r="K225" s="93">
        <v>0</v>
      </c>
      <c r="L225" s="93" t="str">
        <f t="shared" si="129"/>
        <v>00</v>
      </c>
      <c r="M225" s="96">
        <f>VLOOKUP(L225,'Tableau coefficient '!$A$3:$B$1004,2,FALSE)</f>
        <v>0</v>
      </c>
      <c r="N225" s="95">
        <v>0</v>
      </c>
      <c r="O225" s="93">
        <v>0</v>
      </c>
      <c r="P225" s="93" t="str">
        <f t="shared" si="130"/>
        <v>00</v>
      </c>
      <c r="Q225" s="96">
        <f>VLOOKUP(P225,'Tableau coefficient '!$A$3:$B$1004,2,FALSE)</f>
        <v>0</v>
      </c>
      <c r="R225" s="95" t="s">
        <v>1506</v>
      </c>
      <c r="S225" s="93">
        <v>56</v>
      </c>
      <c r="T225" s="93" t="str">
        <f t="shared" si="131"/>
        <v>XS56</v>
      </c>
      <c r="U225" s="96">
        <f>VLOOKUP(T225,'Tableau coefficient '!$A$3:$B$1004,2,FALSE)</f>
        <v>43.5</v>
      </c>
      <c r="V225" s="83">
        <v>0</v>
      </c>
      <c r="W225" s="84">
        <v>0</v>
      </c>
      <c r="X225" s="84" t="str">
        <f t="shared" si="132"/>
        <v>00</v>
      </c>
      <c r="Y225" s="85">
        <f>(VLOOKUP(X225,'Tableau coefficient '!$A$3:$B$1004,2,FALSE))*2</f>
        <v>0</v>
      </c>
      <c r="Z225" s="83" t="s">
        <v>1507</v>
      </c>
      <c r="AA225" s="75">
        <v>24</v>
      </c>
      <c r="AB225" s="84" t="str">
        <f t="shared" si="133"/>
        <v>S24</v>
      </c>
      <c r="AC225" s="85">
        <f>(VLOOKUP(AB225,'Tableau coefficient '!$A$3:$B$1004,2,FALSE))*2</f>
        <v>178.5</v>
      </c>
      <c r="AD225" s="95" t="s">
        <v>1506</v>
      </c>
      <c r="AE225" s="93">
        <v>45</v>
      </c>
      <c r="AF225" s="93" t="str">
        <f t="shared" si="134"/>
        <v>XS45</v>
      </c>
      <c r="AG225" s="96">
        <f>VLOOKUP(AF225,'Tableau coefficient '!$A$3:$B$1004,2,FALSE)</f>
        <v>49</v>
      </c>
      <c r="AH225" s="95">
        <v>0</v>
      </c>
      <c r="AI225" s="93">
        <v>0</v>
      </c>
      <c r="AJ225" s="93" t="str">
        <f t="shared" si="135"/>
        <v>00</v>
      </c>
      <c r="AK225" s="96">
        <f>VLOOKUP(AJ225,'Tableau coefficient '!$A$3:$B$1004,2,FALSE)</f>
        <v>0</v>
      </c>
      <c r="AL225" s="95" t="s">
        <v>1506</v>
      </c>
      <c r="AM225" s="93">
        <v>81</v>
      </c>
      <c r="AN225" s="93" t="str">
        <f t="shared" si="136"/>
        <v>XS81</v>
      </c>
      <c r="AO225" s="96">
        <f>VLOOKUP(AN225,'Tableau coefficient '!$A$3:$B$1004,2,FALSE)</f>
        <v>31</v>
      </c>
      <c r="AP225" s="95">
        <v>0</v>
      </c>
      <c r="AQ225" s="93">
        <v>0</v>
      </c>
      <c r="AR225" s="93" t="str">
        <f t="shared" si="137"/>
        <v>00</v>
      </c>
      <c r="AS225" s="96">
        <f>VLOOKUP(AR225,'Tableau coefficient '!$A$3:$B$1004,2,FALSE)</f>
        <v>0</v>
      </c>
      <c r="AT225" s="95">
        <v>0</v>
      </c>
      <c r="AU225" s="93">
        <v>0</v>
      </c>
      <c r="AV225" s="93" t="str">
        <f t="shared" si="138"/>
        <v>00</v>
      </c>
      <c r="AW225" s="96">
        <f>VLOOKUP(AV225,'Tableau coefficient '!$A$3:$B$1004,2,FALSE)</f>
        <v>0</v>
      </c>
      <c r="AX225" s="95">
        <v>0</v>
      </c>
      <c r="AY225" s="93">
        <v>0</v>
      </c>
      <c r="AZ225" s="93" t="str">
        <f t="shared" si="139"/>
        <v>00</v>
      </c>
      <c r="BA225" s="96">
        <f>VLOOKUP(AZ225,'Tableau coefficient '!$A$3:$B$1004,2,FALSE)</f>
        <v>0</v>
      </c>
      <c r="BB225" s="83" t="s">
        <v>1506</v>
      </c>
      <c r="BC225" s="84">
        <v>53</v>
      </c>
      <c r="BD225" s="84" t="str">
        <f t="shared" si="140"/>
        <v>XS53</v>
      </c>
      <c r="BE225" s="85">
        <f>(VLOOKUP(BD225,'Tableau coefficient '!$A$3:$B$1004,2,FALSE))*2</f>
        <v>90</v>
      </c>
      <c r="BF225" s="95">
        <v>0</v>
      </c>
      <c r="BG225" s="93">
        <v>0</v>
      </c>
      <c r="BH225" s="93" t="str">
        <f t="shared" si="141"/>
        <v>00</v>
      </c>
      <c r="BI225" s="96">
        <f>VLOOKUP(BH225,'Tableau coefficient '!$A$3:$B$1004,2,FALSE)</f>
        <v>0</v>
      </c>
      <c r="BJ225" s="95">
        <v>0</v>
      </c>
      <c r="BK225" s="93">
        <v>0</v>
      </c>
      <c r="BL225" s="93" t="str">
        <f t="shared" si="142"/>
        <v>00</v>
      </c>
      <c r="BM225" s="96">
        <f>VLOOKUP(BL225,'Tableau coefficient '!$A$3:$B$1004,2,FALSE)</f>
        <v>0</v>
      </c>
      <c r="BN225" s="97">
        <f t="shared" si="144"/>
        <v>392</v>
      </c>
      <c r="BO225" s="93">
        <f t="shared" si="143"/>
        <v>156</v>
      </c>
    </row>
    <row r="226" spans="1:67" ht="14" customHeight="1">
      <c r="A226" s="98" t="s">
        <v>1457</v>
      </c>
      <c r="B226" s="94" t="s">
        <v>1122</v>
      </c>
      <c r="C226" s="93" t="s">
        <v>19</v>
      </c>
      <c r="D226" s="93" t="s">
        <v>1646</v>
      </c>
      <c r="E226" s="94" t="s">
        <v>11</v>
      </c>
      <c r="F226" s="95">
        <v>0</v>
      </c>
      <c r="G226" s="93">
        <v>0</v>
      </c>
      <c r="H226" s="93" t="str">
        <f t="shared" si="128"/>
        <v>00</v>
      </c>
      <c r="I226" s="96">
        <f>VLOOKUP(H226,'Tableau coefficient '!$A$3:$B$1004,2,FALSE)</f>
        <v>0</v>
      </c>
      <c r="J226" s="95">
        <v>0</v>
      </c>
      <c r="K226" s="93">
        <v>0</v>
      </c>
      <c r="L226" s="93" t="str">
        <f t="shared" si="129"/>
        <v>00</v>
      </c>
      <c r="M226" s="96">
        <f>VLOOKUP(L226,'Tableau coefficient '!$A$3:$B$1004,2,FALSE)</f>
        <v>0</v>
      </c>
      <c r="N226" s="95">
        <v>0</v>
      </c>
      <c r="O226" s="93">
        <v>0</v>
      </c>
      <c r="P226" s="93" t="str">
        <f t="shared" si="130"/>
        <v>00</v>
      </c>
      <c r="Q226" s="96">
        <f>VLOOKUP(P226,'Tableau coefficient '!$A$3:$B$1004,2,FALSE)</f>
        <v>0</v>
      </c>
      <c r="R226" s="95">
        <v>0</v>
      </c>
      <c r="S226" s="93">
        <v>0</v>
      </c>
      <c r="T226" s="93" t="str">
        <f t="shared" si="131"/>
        <v>00</v>
      </c>
      <c r="U226" s="96">
        <f>VLOOKUP(T226,'Tableau coefficient '!$A$3:$B$1004,2,FALSE)</f>
        <v>0</v>
      </c>
      <c r="V226" s="83" t="s">
        <v>1507</v>
      </c>
      <c r="W226" s="84">
        <v>18</v>
      </c>
      <c r="X226" s="84" t="str">
        <f t="shared" si="132"/>
        <v>S18</v>
      </c>
      <c r="Y226" s="85">
        <f>(VLOOKUP(X226,'Tableau coefficient '!$A$3:$B$1004,2,FALSE))*2</f>
        <v>187.5</v>
      </c>
      <c r="Z226" s="83" t="s">
        <v>1507</v>
      </c>
      <c r="AA226" s="75">
        <v>12</v>
      </c>
      <c r="AB226" s="84" t="str">
        <f t="shared" si="133"/>
        <v>S12</v>
      </c>
      <c r="AC226" s="85">
        <f>(VLOOKUP(AB226,'Tableau coefficient '!$A$3:$B$1004,2,FALSE))*2</f>
        <v>202.5</v>
      </c>
      <c r="AD226" s="95">
        <v>0</v>
      </c>
      <c r="AE226" s="93">
        <v>0</v>
      </c>
      <c r="AF226" s="93" t="str">
        <f t="shared" si="134"/>
        <v>00</v>
      </c>
      <c r="AG226" s="96">
        <f>VLOOKUP(AF226,'Tableau coefficient '!$A$3:$B$1004,2,FALSE)</f>
        <v>0</v>
      </c>
      <c r="AH226" s="95">
        <v>0</v>
      </c>
      <c r="AI226" s="93">
        <v>0</v>
      </c>
      <c r="AJ226" s="93" t="str">
        <f t="shared" si="135"/>
        <v>00</v>
      </c>
      <c r="AK226" s="96">
        <f>VLOOKUP(AJ226,'Tableau coefficient '!$A$3:$B$1004,2,FALSE)</f>
        <v>0</v>
      </c>
      <c r="AL226" s="95">
        <v>0</v>
      </c>
      <c r="AM226" s="93">
        <v>0</v>
      </c>
      <c r="AN226" s="93" t="str">
        <f t="shared" si="136"/>
        <v>00</v>
      </c>
      <c r="AO226" s="96">
        <f>VLOOKUP(AN226,'Tableau coefficient '!$A$3:$B$1004,2,FALSE)</f>
        <v>0</v>
      </c>
      <c r="AP226" s="95">
        <v>0</v>
      </c>
      <c r="AQ226" s="93">
        <v>0</v>
      </c>
      <c r="AR226" s="93" t="str">
        <f t="shared" si="137"/>
        <v>00</v>
      </c>
      <c r="AS226" s="96">
        <f>VLOOKUP(AR226,'Tableau coefficient '!$A$3:$B$1004,2,FALSE)</f>
        <v>0</v>
      </c>
      <c r="AT226" s="95">
        <v>0</v>
      </c>
      <c r="AU226" s="93">
        <v>0</v>
      </c>
      <c r="AV226" s="93" t="str">
        <f t="shared" si="138"/>
        <v>00</v>
      </c>
      <c r="AW226" s="96">
        <f>VLOOKUP(AV226,'Tableau coefficient '!$A$3:$B$1004,2,FALSE)</f>
        <v>0</v>
      </c>
      <c r="AX226" s="95">
        <v>0</v>
      </c>
      <c r="AY226" s="93">
        <v>0</v>
      </c>
      <c r="AZ226" s="93" t="str">
        <f t="shared" si="139"/>
        <v>00</v>
      </c>
      <c r="BA226" s="96">
        <f>VLOOKUP(AZ226,'Tableau coefficient '!$A$3:$B$1004,2,FALSE)</f>
        <v>0</v>
      </c>
      <c r="BB226" s="83">
        <v>0</v>
      </c>
      <c r="BC226" s="84">
        <v>0</v>
      </c>
      <c r="BD226" s="84" t="str">
        <f t="shared" si="140"/>
        <v>00</v>
      </c>
      <c r="BE226" s="85">
        <f>(VLOOKUP(BD226,'Tableau coefficient '!$A$3:$B$1004,2,FALSE))*2</f>
        <v>0</v>
      </c>
      <c r="BF226" s="95">
        <v>0</v>
      </c>
      <c r="BG226" s="93">
        <v>0</v>
      </c>
      <c r="BH226" s="93" t="str">
        <f t="shared" si="141"/>
        <v>00</v>
      </c>
      <c r="BI226" s="96">
        <f>VLOOKUP(BH226,'Tableau coefficient '!$A$3:$B$1004,2,FALSE)</f>
        <v>0</v>
      </c>
      <c r="BJ226" s="95">
        <v>0</v>
      </c>
      <c r="BK226" s="93">
        <v>0</v>
      </c>
      <c r="BL226" s="93" t="str">
        <f t="shared" si="142"/>
        <v>00</v>
      </c>
      <c r="BM226" s="96">
        <f>VLOOKUP(BL226,'Tableau coefficient '!$A$3:$B$1004,2,FALSE)</f>
        <v>0</v>
      </c>
      <c r="BN226" s="97">
        <f t="shared" si="144"/>
        <v>390</v>
      </c>
      <c r="BO226" s="93">
        <f t="shared" si="143"/>
        <v>158</v>
      </c>
    </row>
    <row r="227" spans="1:67" ht="14" customHeight="1">
      <c r="A227" s="98" t="s">
        <v>1531</v>
      </c>
      <c r="B227" s="94" t="s">
        <v>1532</v>
      </c>
      <c r="C227" s="93" t="s">
        <v>19</v>
      </c>
      <c r="D227" s="93" t="s">
        <v>1643</v>
      </c>
      <c r="E227" s="94" t="s">
        <v>1066</v>
      </c>
      <c r="F227" s="95">
        <v>0</v>
      </c>
      <c r="G227" s="93">
        <v>0</v>
      </c>
      <c r="H227" s="93" t="str">
        <f t="shared" si="128"/>
        <v>00</v>
      </c>
      <c r="I227" s="96">
        <f>VLOOKUP(H227,'Tableau coefficient '!$A$3:$B$1004,2,FALSE)</f>
        <v>0</v>
      </c>
      <c r="J227" s="95">
        <v>0</v>
      </c>
      <c r="K227" s="93">
        <v>0</v>
      </c>
      <c r="L227" s="93" t="str">
        <f t="shared" si="129"/>
        <v>00</v>
      </c>
      <c r="M227" s="96">
        <f>VLOOKUP(L227,'Tableau coefficient '!$A$3:$B$1004,2,FALSE)</f>
        <v>0</v>
      </c>
      <c r="N227" s="95">
        <v>0</v>
      </c>
      <c r="O227" s="93">
        <v>0</v>
      </c>
      <c r="P227" s="93" t="str">
        <f t="shared" si="130"/>
        <v>00</v>
      </c>
      <c r="Q227" s="96">
        <f>VLOOKUP(P227,'Tableau coefficient '!$A$3:$B$1004,2,FALSE)</f>
        <v>0</v>
      </c>
      <c r="R227" s="95">
        <v>0</v>
      </c>
      <c r="S227" s="93">
        <v>0</v>
      </c>
      <c r="T227" s="93" t="str">
        <f t="shared" si="131"/>
        <v>00</v>
      </c>
      <c r="U227" s="96">
        <f>VLOOKUP(T227,'Tableau coefficient '!$A$3:$B$1004,2,FALSE)</f>
        <v>0</v>
      </c>
      <c r="V227" s="83" t="s">
        <v>1507</v>
      </c>
      <c r="W227" s="84">
        <v>24</v>
      </c>
      <c r="X227" s="84" t="str">
        <f t="shared" si="132"/>
        <v>S24</v>
      </c>
      <c r="Y227" s="85">
        <f>(VLOOKUP(X227,'Tableau coefficient '!$A$3:$B$1004,2,FALSE))*2</f>
        <v>178.5</v>
      </c>
      <c r="Z227" s="83">
        <v>0</v>
      </c>
      <c r="AA227" s="75">
        <v>0</v>
      </c>
      <c r="AB227" s="84" t="str">
        <f t="shared" si="133"/>
        <v>00</v>
      </c>
      <c r="AC227" s="85">
        <f>(VLOOKUP(AB227,'Tableau coefficient '!$A$3:$B$1004,2,FALSE))*2</f>
        <v>0</v>
      </c>
      <c r="AD227" s="95">
        <v>0</v>
      </c>
      <c r="AE227" s="93">
        <v>0</v>
      </c>
      <c r="AF227" s="93" t="str">
        <f t="shared" si="134"/>
        <v>00</v>
      </c>
      <c r="AG227" s="96">
        <f>VLOOKUP(AF227,'Tableau coefficient '!$A$3:$B$1004,2,FALSE)</f>
        <v>0</v>
      </c>
      <c r="AH227" s="95">
        <v>0</v>
      </c>
      <c r="AI227" s="93">
        <v>0</v>
      </c>
      <c r="AJ227" s="93" t="str">
        <f t="shared" si="135"/>
        <v>00</v>
      </c>
      <c r="AK227" s="96">
        <f>VLOOKUP(AJ227,'Tableau coefficient '!$A$3:$B$1004,2,FALSE)</f>
        <v>0</v>
      </c>
      <c r="AL227" s="95" t="s">
        <v>5</v>
      </c>
      <c r="AM227" s="93">
        <v>53</v>
      </c>
      <c r="AN227" s="93" t="str">
        <f t="shared" si="136"/>
        <v>M53</v>
      </c>
      <c r="AO227" s="96">
        <f>VLOOKUP(AN227,'Tableau coefficient '!$A$3:$B$1004,2,FALSE)</f>
        <v>90</v>
      </c>
      <c r="AP227" s="95">
        <v>0</v>
      </c>
      <c r="AQ227" s="93">
        <v>0</v>
      </c>
      <c r="AR227" s="93" t="str">
        <f t="shared" si="137"/>
        <v>00</v>
      </c>
      <c r="AS227" s="96">
        <f>VLOOKUP(AR227,'Tableau coefficient '!$A$3:$B$1004,2,FALSE)</f>
        <v>0</v>
      </c>
      <c r="AT227" s="95">
        <v>0</v>
      </c>
      <c r="AU227" s="93">
        <v>0</v>
      </c>
      <c r="AV227" s="93" t="str">
        <f t="shared" si="138"/>
        <v>00</v>
      </c>
      <c r="AW227" s="96">
        <f>VLOOKUP(AV227,'Tableau coefficient '!$A$3:$B$1004,2,FALSE)</f>
        <v>0</v>
      </c>
      <c r="AX227" s="95">
        <v>0</v>
      </c>
      <c r="AY227" s="93">
        <v>0</v>
      </c>
      <c r="AZ227" s="93" t="str">
        <f t="shared" si="139"/>
        <v>00</v>
      </c>
      <c r="BA227" s="96">
        <f>VLOOKUP(AZ227,'Tableau coefficient '!$A$3:$B$1004,2,FALSE)</f>
        <v>0</v>
      </c>
      <c r="BB227" s="83" t="s">
        <v>1507</v>
      </c>
      <c r="BC227" s="84">
        <v>37</v>
      </c>
      <c r="BD227" s="84" t="str">
        <f t="shared" si="140"/>
        <v>S37</v>
      </c>
      <c r="BE227" s="85">
        <f>(VLOOKUP(BD227,'Tableau coefficient '!$A$3:$B$1004,2,FALSE))*2</f>
        <v>159</v>
      </c>
      <c r="BF227" s="95">
        <v>0</v>
      </c>
      <c r="BG227" s="93">
        <v>0</v>
      </c>
      <c r="BH227" s="93" t="str">
        <f t="shared" si="141"/>
        <v>00</v>
      </c>
      <c r="BI227" s="96">
        <f>VLOOKUP(BH227,'Tableau coefficient '!$A$3:$B$1004,2,FALSE)</f>
        <v>0</v>
      </c>
      <c r="BJ227" s="95">
        <v>0</v>
      </c>
      <c r="BK227" s="93">
        <v>0</v>
      </c>
      <c r="BL227" s="93" t="str">
        <f t="shared" si="142"/>
        <v>00</v>
      </c>
      <c r="BM227" s="96">
        <f>VLOOKUP(BL227,'Tableau coefficient '!$A$3:$B$1004,2,FALSE)</f>
        <v>0</v>
      </c>
      <c r="BN227" s="97">
        <f t="shared" si="144"/>
        <v>427.5</v>
      </c>
      <c r="BO227" s="93">
        <f t="shared" si="143"/>
        <v>144</v>
      </c>
    </row>
    <row r="228" spans="1:67" ht="14" customHeight="1">
      <c r="A228" s="98" t="s">
        <v>1357</v>
      </c>
      <c r="B228" s="94" t="s">
        <v>1533</v>
      </c>
      <c r="C228" s="93" t="s">
        <v>19</v>
      </c>
      <c r="D228" s="93" t="s">
        <v>1645</v>
      </c>
      <c r="E228" s="94" t="s">
        <v>14</v>
      </c>
      <c r="F228" s="95">
        <v>0</v>
      </c>
      <c r="G228" s="93">
        <v>0</v>
      </c>
      <c r="H228" s="93" t="str">
        <f t="shared" si="128"/>
        <v>00</v>
      </c>
      <c r="I228" s="96">
        <f>VLOOKUP(H228,'Tableau coefficient '!$A$3:$B$1004,2,FALSE)</f>
        <v>0</v>
      </c>
      <c r="J228" s="95">
        <v>0</v>
      </c>
      <c r="K228" s="93">
        <v>0</v>
      </c>
      <c r="L228" s="93" t="str">
        <f t="shared" si="129"/>
        <v>00</v>
      </c>
      <c r="M228" s="96">
        <f>VLOOKUP(L228,'Tableau coefficient '!$A$3:$B$1004,2,FALSE)</f>
        <v>0</v>
      </c>
      <c r="N228" s="95">
        <v>0</v>
      </c>
      <c r="O228" s="93">
        <v>0</v>
      </c>
      <c r="P228" s="93" t="str">
        <f t="shared" si="130"/>
        <v>00</v>
      </c>
      <c r="Q228" s="96">
        <f>VLOOKUP(P228,'Tableau coefficient '!$A$3:$B$1004,2,FALSE)</f>
        <v>0</v>
      </c>
      <c r="R228" s="95">
        <v>0</v>
      </c>
      <c r="S228" s="93">
        <v>0</v>
      </c>
      <c r="T228" s="93" t="str">
        <f t="shared" si="131"/>
        <v>00</v>
      </c>
      <c r="U228" s="96">
        <f>VLOOKUP(T228,'Tableau coefficient '!$A$3:$B$1004,2,FALSE)</f>
        <v>0</v>
      </c>
      <c r="V228" s="83" t="s">
        <v>1507</v>
      </c>
      <c r="W228" s="84">
        <v>43</v>
      </c>
      <c r="X228" s="84" t="str">
        <f t="shared" si="132"/>
        <v>S43</v>
      </c>
      <c r="Y228" s="85">
        <f>(VLOOKUP(X228,'Tableau coefficient '!$A$3:$B$1004,2,FALSE))*2</f>
        <v>150</v>
      </c>
      <c r="Z228" s="83" t="s">
        <v>1507</v>
      </c>
      <c r="AA228" s="75">
        <v>13</v>
      </c>
      <c r="AB228" s="84" t="str">
        <f t="shared" si="133"/>
        <v>S13</v>
      </c>
      <c r="AC228" s="85">
        <f>(VLOOKUP(AB228,'Tableau coefficient '!$A$3:$B$1004,2,FALSE))*2</f>
        <v>195</v>
      </c>
      <c r="AD228" s="95">
        <v>0</v>
      </c>
      <c r="AE228" s="93">
        <v>0</v>
      </c>
      <c r="AF228" s="93" t="str">
        <f t="shared" si="134"/>
        <v>00</v>
      </c>
      <c r="AG228" s="96">
        <f>VLOOKUP(AF228,'Tableau coefficient '!$A$3:$B$1004,2,FALSE)</f>
        <v>0</v>
      </c>
      <c r="AH228" s="95">
        <v>0</v>
      </c>
      <c r="AI228" s="93">
        <v>0</v>
      </c>
      <c r="AJ228" s="93" t="str">
        <f t="shared" si="135"/>
        <v>00</v>
      </c>
      <c r="AK228" s="96">
        <f>VLOOKUP(AJ228,'Tableau coefficient '!$A$3:$B$1004,2,FALSE)</f>
        <v>0</v>
      </c>
      <c r="AL228" s="95" t="s">
        <v>5</v>
      </c>
      <c r="AM228" s="93">
        <v>76</v>
      </c>
      <c r="AN228" s="93" t="str">
        <f t="shared" si="136"/>
        <v>M76</v>
      </c>
      <c r="AO228" s="96">
        <f>VLOOKUP(AN228,'Tableau coefficient '!$A$3:$B$1004,2,FALSE)</f>
        <v>67</v>
      </c>
      <c r="AP228" s="95">
        <v>0</v>
      </c>
      <c r="AQ228" s="93">
        <v>0</v>
      </c>
      <c r="AR228" s="93" t="str">
        <f t="shared" si="137"/>
        <v>00</v>
      </c>
      <c r="AS228" s="96">
        <f>VLOOKUP(AR228,'Tableau coefficient '!$A$3:$B$1004,2,FALSE)</f>
        <v>0</v>
      </c>
      <c r="AT228" s="95">
        <v>0</v>
      </c>
      <c r="AU228" s="93">
        <v>0</v>
      </c>
      <c r="AV228" s="93" t="str">
        <f t="shared" si="138"/>
        <v>00</v>
      </c>
      <c r="AW228" s="96">
        <f>VLOOKUP(AV228,'Tableau coefficient '!$A$3:$B$1004,2,FALSE)</f>
        <v>0</v>
      </c>
      <c r="AX228" s="95" t="s">
        <v>1507</v>
      </c>
      <c r="AY228" s="93">
        <v>38</v>
      </c>
      <c r="AZ228" s="93" t="str">
        <f t="shared" si="139"/>
        <v>S38</v>
      </c>
      <c r="BA228" s="96">
        <f>VLOOKUP(AZ228,'Tableau coefficient '!$A$3:$B$1004,2,FALSE)</f>
        <v>78.75</v>
      </c>
      <c r="BB228" s="83" t="s">
        <v>1507</v>
      </c>
      <c r="BC228" s="84">
        <v>43</v>
      </c>
      <c r="BD228" s="84" t="str">
        <f t="shared" si="140"/>
        <v>S43</v>
      </c>
      <c r="BE228" s="85">
        <f>(VLOOKUP(BD228,'Tableau coefficient '!$A$3:$B$1004,2,FALSE))*2</f>
        <v>150</v>
      </c>
      <c r="BF228" s="95">
        <v>0</v>
      </c>
      <c r="BG228" s="93">
        <v>0</v>
      </c>
      <c r="BH228" s="93" t="str">
        <f t="shared" si="141"/>
        <v>00</v>
      </c>
      <c r="BI228" s="96">
        <f>VLOOKUP(BH228,'Tableau coefficient '!$A$3:$B$1004,2,FALSE)</f>
        <v>0</v>
      </c>
      <c r="BJ228" s="95">
        <v>0</v>
      </c>
      <c r="BK228" s="93">
        <v>0</v>
      </c>
      <c r="BL228" s="93" t="str">
        <f t="shared" si="142"/>
        <v>00</v>
      </c>
      <c r="BM228" s="96">
        <f>VLOOKUP(BL228,'Tableau coefficient '!$A$3:$B$1004,2,FALSE)</f>
        <v>0</v>
      </c>
      <c r="BN228" s="97">
        <f t="shared" si="144"/>
        <v>640.75</v>
      </c>
      <c r="BO228" s="93">
        <f t="shared" si="143"/>
        <v>88</v>
      </c>
    </row>
    <row r="229" spans="1:67" ht="14" customHeight="1">
      <c r="A229" s="98" t="s">
        <v>1561</v>
      </c>
      <c r="B229" s="94" t="s">
        <v>1562</v>
      </c>
      <c r="C229" s="93" t="s">
        <v>19</v>
      </c>
      <c r="D229" s="93" t="s">
        <v>1645</v>
      </c>
      <c r="E229" s="94"/>
      <c r="F229" s="95">
        <v>0</v>
      </c>
      <c r="G229" s="93">
        <v>0</v>
      </c>
      <c r="H229" s="93" t="str">
        <f t="shared" si="128"/>
        <v>00</v>
      </c>
      <c r="I229" s="96">
        <f>VLOOKUP(H229,'Tableau coefficient '!$A$3:$B$1004,2,FALSE)</f>
        <v>0</v>
      </c>
      <c r="J229" s="95">
        <v>0</v>
      </c>
      <c r="K229" s="93">
        <v>0</v>
      </c>
      <c r="L229" s="93" t="str">
        <f t="shared" si="129"/>
        <v>00</v>
      </c>
      <c r="M229" s="96">
        <f>VLOOKUP(L229,'Tableau coefficient '!$A$3:$B$1004,2,FALSE)</f>
        <v>0</v>
      </c>
      <c r="N229" s="95">
        <v>0</v>
      </c>
      <c r="O229" s="93">
        <v>0</v>
      </c>
      <c r="P229" s="93" t="str">
        <f t="shared" si="130"/>
        <v>00</v>
      </c>
      <c r="Q229" s="96">
        <f>VLOOKUP(P229,'Tableau coefficient '!$A$3:$B$1004,2,FALSE)</f>
        <v>0</v>
      </c>
      <c r="R229" s="95">
        <v>0</v>
      </c>
      <c r="S229" s="93">
        <v>0</v>
      </c>
      <c r="T229" s="93" t="str">
        <f t="shared" si="131"/>
        <v>00</v>
      </c>
      <c r="U229" s="96">
        <f>VLOOKUP(T229,'Tableau coefficient '!$A$3:$B$1004,2,FALSE)</f>
        <v>0</v>
      </c>
      <c r="V229" s="83">
        <v>0</v>
      </c>
      <c r="W229" s="84">
        <v>0</v>
      </c>
      <c r="X229" s="84" t="str">
        <f t="shared" si="132"/>
        <v>00</v>
      </c>
      <c r="Y229" s="85">
        <f>(VLOOKUP(X229,'Tableau coefficient '!$A$3:$B$1004,2,FALSE))*2</f>
        <v>0</v>
      </c>
      <c r="Z229" s="83">
        <v>0</v>
      </c>
      <c r="AA229" s="75">
        <v>0</v>
      </c>
      <c r="AB229" s="84" t="str">
        <f t="shared" si="133"/>
        <v>00</v>
      </c>
      <c r="AC229" s="85">
        <f>(VLOOKUP(AB229,'Tableau coefficient '!$A$3:$B$1004,2,FALSE))*2</f>
        <v>0</v>
      </c>
      <c r="AD229" s="95" t="s">
        <v>1507</v>
      </c>
      <c r="AE229" s="93">
        <v>7</v>
      </c>
      <c r="AF229" s="93" t="str">
        <f t="shared" si="134"/>
        <v>S7</v>
      </c>
      <c r="AG229" s="96">
        <f>VLOOKUP(AF229,'Tableau coefficient '!$A$3:$B$1004,2,FALSE)</f>
        <v>127.5</v>
      </c>
      <c r="AH229" s="95">
        <v>0</v>
      </c>
      <c r="AI229" s="93">
        <v>0</v>
      </c>
      <c r="AJ229" s="93" t="str">
        <f t="shared" si="135"/>
        <v>00</v>
      </c>
      <c r="AK229" s="96">
        <f>VLOOKUP(AJ229,'Tableau coefficient '!$A$3:$B$1004,2,FALSE)</f>
        <v>0</v>
      </c>
      <c r="AL229" s="95">
        <v>0</v>
      </c>
      <c r="AM229" s="93">
        <v>0</v>
      </c>
      <c r="AN229" s="93" t="str">
        <f t="shared" si="136"/>
        <v>00</v>
      </c>
      <c r="AO229" s="96">
        <f>VLOOKUP(AN229,'Tableau coefficient '!$A$3:$B$1004,2,FALSE)</f>
        <v>0</v>
      </c>
      <c r="AP229" s="95">
        <v>0</v>
      </c>
      <c r="AQ229" s="93">
        <v>0</v>
      </c>
      <c r="AR229" s="93" t="str">
        <f t="shared" si="137"/>
        <v>00</v>
      </c>
      <c r="AS229" s="96">
        <f>VLOOKUP(AR229,'Tableau coefficient '!$A$3:$B$1004,2,FALSE)</f>
        <v>0</v>
      </c>
      <c r="AT229" s="95">
        <v>0</v>
      </c>
      <c r="AU229" s="93">
        <v>0</v>
      </c>
      <c r="AV229" s="93" t="str">
        <f t="shared" si="138"/>
        <v>00</v>
      </c>
      <c r="AW229" s="96">
        <f>VLOOKUP(AV229,'Tableau coefficient '!$A$3:$B$1004,2,FALSE)</f>
        <v>0</v>
      </c>
      <c r="AX229" s="95">
        <v>0</v>
      </c>
      <c r="AY229" s="93">
        <v>0</v>
      </c>
      <c r="AZ229" s="93" t="str">
        <f t="shared" si="139"/>
        <v>00</v>
      </c>
      <c r="BA229" s="96">
        <f>VLOOKUP(AZ229,'Tableau coefficient '!$A$3:$B$1004,2,FALSE)</f>
        <v>0</v>
      </c>
      <c r="BB229" s="83">
        <v>0</v>
      </c>
      <c r="BC229" s="84">
        <v>0</v>
      </c>
      <c r="BD229" s="84" t="str">
        <f t="shared" si="140"/>
        <v>00</v>
      </c>
      <c r="BE229" s="85">
        <f>(VLOOKUP(BD229,'Tableau coefficient '!$A$3:$B$1004,2,FALSE))*2</f>
        <v>0</v>
      </c>
      <c r="BF229" s="95">
        <v>0</v>
      </c>
      <c r="BG229" s="93">
        <v>0</v>
      </c>
      <c r="BH229" s="93" t="str">
        <f t="shared" si="141"/>
        <v>00</v>
      </c>
      <c r="BI229" s="96">
        <f>VLOOKUP(BH229,'Tableau coefficient '!$A$3:$B$1004,2,FALSE)</f>
        <v>0</v>
      </c>
      <c r="BJ229" s="95">
        <v>0</v>
      </c>
      <c r="BK229" s="93">
        <v>0</v>
      </c>
      <c r="BL229" s="93" t="str">
        <f t="shared" si="142"/>
        <v>00</v>
      </c>
      <c r="BM229" s="96">
        <f>VLOOKUP(BL229,'Tableau coefficient '!$A$3:$B$1004,2,FALSE)</f>
        <v>0</v>
      </c>
      <c r="BN229" s="97">
        <f t="shared" si="144"/>
        <v>127.5</v>
      </c>
      <c r="BO229" s="93">
        <f t="shared" si="143"/>
        <v>263</v>
      </c>
    </row>
    <row r="230" spans="1:67" ht="14" customHeight="1">
      <c r="A230" s="102" t="s">
        <v>1574</v>
      </c>
      <c r="B230" s="92" t="s">
        <v>1575</v>
      </c>
      <c r="C230" s="93" t="s">
        <v>19</v>
      </c>
      <c r="D230" s="93" t="s">
        <v>1644</v>
      </c>
      <c r="E230" s="94" t="s">
        <v>15</v>
      </c>
      <c r="F230" s="95">
        <v>0</v>
      </c>
      <c r="G230" s="93">
        <v>0</v>
      </c>
      <c r="H230" s="93" t="str">
        <f t="shared" si="128"/>
        <v>00</v>
      </c>
      <c r="I230" s="96">
        <f>VLOOKUP(H230,'Tableau coefficient '!$A$3:$B$1004,2,FALSE)</f>
        <v>0</v>
      </c>
      <c r="J230" s="95">
        <v>0</v>
      </c>
      <c r="K230" s="93">
        <v>0</v>
      </c>
      <c r="L230" s="93" t="str">
        <f t="shared" si="129"/>
        <v>00</v>
      </c>
      <c r="M230" s="96">
        <f>VLOOKUP(L230,'Tableau coefficient '!$A$3:$B$1004,2,FALSE)</f>
        <v>0</v>
      </c>
      <c r="N230" s="95">
        <v>0</v>
      </c>
      <c r="O230" s="93">
        <v>0</v>
      </c>
      <c r="P230" s="93" t="str">
        <f t="shared" si="130"/>
        <v>00</v>
      </c>
      <c r="Q230" s="96">
        <f>VLOOKUP(P230,'Tableau coefficient '!$A$3:$B$1004,2,FALSE)</f>
        <v>0</v>
      </c>
      <c r="R230" s="95">
        <v>0</v>
      </c>
      <c r="S230" s="93">
        <v>0</v>
      </c>
      <c r="T230" s="93" t="str">
        <f t="shared" si="131"/>
        <v>00</v>
      </c>
      <c r="U230" s="96">
        <f>VLOOKUP(T230,'Tableau coefficient '!$A$3:$B$1004,2,FALSE)</f>
        <v>0</v>
      </c>
      <c r="V230" s="83">
        <v>0</v>
      </c>
      <c r="W230" s="84">
        <v>0</v>
      </c>
      <c r="X230" s="84" t="str">
        <f t="shared" si="132"/>
        <v>00</v>
      </c>
      <c r="Y230" s="85">
        <f>(VLOOKUP(X230,'Tableau coefficient '!$A$3:$B$1004,2,FALSE))*2</f>
        <v>0</v>
      </c>
      <c r="Z230" s="83">
        <v>0</v>
      </c>
      <c r="AA230" s="75">
        <v>0</v>
      </c>
      <c r="AB230" s="84" t="str">
        <f t="shared" si="133"/>
        <v>00</v>
      </c>
      <c r="AC230" s="85">
        <f>(VLOOKUP(AB230,'Tableau coefficient '!$A$3:$B$1004,2,FALSE))*2</f>
        <v>0</v>
      </c>
      <c r="AD230" s="95">
        <v>0</v>
      </c>
      <c r="AE230" s="93">
        <v>0</v>
      </c>
      <c r="AF230" s="93" t="str">
        <f t="shared" si="134"/>
        <v>00</v>
      </c>
      <c r="AG230" s="96">
        <f>VLOOKUP(AF230,'Tableau coefficient '!$A$3:$B$1004,2,FALSE)</f>
        <v>0</v>
      </c>
      <c r="AH230" s="95">
        <v>0</v>
      </c>
      <c r="AI230" s="93">
        <v>0</v>
      </c>
      <c r="AJ230" s="93" t="str">
        <f t="shared" si="135"/>
        <v>00</v>
      </c>
      <c r="AK230" s="96">
        <f>VLOOKUP(AJ230,'Tableau coefficient '!$A$3:$B$1004,2,FALSE)</f>
        <v>0</v>
      </c>
      <c r="AL230" s="95" t="s">
        <v>1506</v>
      </c>
      <c r="AM230" s="93">
        <v>58</v>
      </c>
      <c r="AN230" s="93" t="str">
        <f t="shared" si="136"/>
        <v>XS58</v>
      </c>
      <c r="AO230" s="96">
        <f>VLOOKUP(AN230,'Tableau coefficient '!$A$3:$B$1004,2,FALSE)</f>
        <v>42.5</v>
      </c>
      <c r="AP230" s="95">
        <v>0</v>
      </c>
      <c r="AQ230" s="93">
        <v>0</v>
      </c>
      <c r="AR230" s="93" t="str">
        <f t="shared" si="137"/>
        <v>00</v>
      </c>
      <c r="AS230" s="96">
        <f>VLOOKUP(AR230,'Tableau coefficient '!$A$3:$B$1004,2,FALSE)</f>
        <v>0</v>
      </c>
      <c r="AT230" s="95">
        <v>0</v>
      </c>
      <c r="AU230" s="93">
        <v>0</v>
      </c>
      <c r="AV230" s="93" t="str">
        <f t="shared" si="138"/>
        <v>00</v>
      </c>
      <c r="AW230" s="96">
        <f>VLOOKUP(AV230,'Tableau coefficient '!$A$3:$B$1004,2,FALSE)</f>
        <v>0</v>
      </c>
      <c r="AX230" s="95">
        <v>0</v>
      </c>
      <c r="AY230" s="93">
        <v>0</v>
      </c>
      <c r="AZ230" s="93" t="str">
        <f t="shared" si="139"/>
        <v>00</v>
      </c>
      <c r="BA230" s="96">
        <f>VLOOKUP(AZ230,'Tableau coefficient '!$A$3:$B$1004,2,FALSE)</f>
        <v>0</v>
      </c>
      <c r="BB230" s="83">
        <v>0</v>
      </c>
      <c r="BC230" s="84">
        <v>0</v>
      </c>
      <c r="BD230" s="84" t="str">
        <f t="shared" si="140"/>
        <v>00</v>
      </c>
      <c r="BE230" s="85">
        <f>(VLOOKUP(BD230,'Tableau coefficient '!$A$3:$B$1004,2,FALSE))*2</f>
        <v>0</v>
      </c>
      <c r="BF230" s="95">
        <v>0</v>
      </c>
      <c r="BG230" s="93">
        <v>0</v>
      </c>
      <c r="BH230" s="93" t="str">
        <f t="shared" si="141"/>
        <v>00</v>
      </c>
      <c r="BI230" s="96">
        <f>VLOOKUP(BH230,'Tableau coefficient '!$A$3:$B$1004,2,FALSE)</f>
        <v>0</v>
      </c>
      <c r="BJ230" s="95">
        <v>0</v>
      </c>
      <c r="BK230" s="93">
        <v>0</v>
      </c>
      <c r="BL230" s="93" t="str">
        <f t="shared" si="142"/>
        <v>00</v>
      </c>
      <c r="BM230" s="96">
        <f>VLOOKUP(BL230,'Tableau coefficient '!$A$3:$B$1004,2,FALSE)</f>
        <v>0</v>
      </c>
      <c r="BN230" s="97">
        <f t="shared" si="144"/>
        <v>42.5</v>
      </c>
      <c r="BO230" s="93">
        <f t="shared" si="143"/>
        <v>299</v>
      </c>
    </row>
    <row r="231" spans="1:67" ht="14" customHeight="1">
      <c r="A231" s="102" t="s">
        <v>1577</v>
      </c>
      <c r="B231" s="92" t="s">
        <v>1164</v>
      </c>
      <c r="C231" s="93" t="s">
        <v>19</v>
      </c>
      <c r="D231" s="93" t="s">
        <v>1644</v>
      </c>
      <c r="E231" s="94" t="s">
        <v>14</v>
      </c>
      <c r="F231" s="95">
        <v>0</v>
      </c>
      <c r="G231" s="93">
        <v>0</v>
      </c>
      <c r="H231" s="93" t="str">
        <f t="shared" si="128"/>
        <v>00</v>
      </c>
      <c r="I231" s="96">
        <f>VLOOKUP(H231,'Tableau coefficient '!$A$3:$B$1004,2,FALSE)</f>
        <v>0</v>
      </c>
      <c r="J231" s="95">
        <v>0</v>
      </c>
      <c r="K231" s="93">
        <v>0</v>
      </c>
      <c r="L231" s="93" t="str">
        <f t="shared" si="129"/>
        <v>00</v>
      </c>
      <c r="M231" s="96">
        <f>VLOOKUP(L231,'Tableau coefficient '!$A$3:$B$1004,2,FALSE)</f>
        <v>0</v>
      </c>
      <c r="N231" s="95">
        <v>0</v>
      </c>
      <c r="O231" s="93">
        <v>0</v>
      </c>
      <c r="P231" s="93" t="str">
        <f t="shared" si="130"/>
        <v>00</v>
      </c>
      <c r="Q231" s="96">
        <f>VLOOKUP(P231,'Tableau coefficient '!$A$3:$B$1004,2,FALSE)</f>
        <v>0</v>
      </c>
      <c r="R231" s="95">
        <v>0</v>
      </c>
      <c r="S231" s="93">
        <v>0</v>
      </c>
      <c r="T231" s="93" t="str">
        <f t="shared" si="131"/>
        <v>00</v>
      </c>
      <c r="U231" s="96">
        <f>VLOOKUP(T231,'Tableau coefficient '!$A$3:$B$1004,2,FALSE)</f>
        <v>0</v>
      </c>
      <c r="V231" s="83">
        <v>0</v>
      </c>
      <c r="W231" s="84">
        <v>0</v>
      </c>
      <c r="X231" s="84" t="str">
        <f t="shared" si="132"/>
        <v>00</v>
      </c>
      <c r="Y231" s="85">
        <f>(VLOOKUP(X231,'Tableau coefficient '!$A$3:$B$1004,2,FALSE))*2</f>
        <v>0</v>
      </c>
      <c r="Z231" s="83">
        <v>0</v>
      </c>
      <c r="AA231" s="75">
        <v>0</v>
      </c>
      <c r="AB231" s="84" t="str">
        <f t="shared" si="133"/>
        <v>00</v>
      </c>
      <c r="AC231" s="85">
        <f>(VLOOKUP(AB231,'Tableau coefficient '!$A$3:$B$1004,2,FALSE))*2</f>
        <v>0</v>
      </c>
      <c r="AD231" s="95">
        <v>0</v>
      </c>
      <c r="AE231" s="93">
        <v>0</v>
      </c>
      <c r="AF231" s="93" t="str">
        <f t="shared" si="134"/>
        <v>00</v>
      </c>
      <c r="AG231" s="96">
        <f>VLOOKUP(AF231,'Tableau coefficient '!$A$3:$B$1004,2,FALSE)</f>
        <v>0</v>
      </c>
      <c r="AH231" s="95">
        <v>0</v>
      </c>
      <c r="AI231" s="93">
        <v>0</v>
      </c>
      <c r="AJ231" s="93" t="str">
        <f t="shared" si="135"/>
        <v>00</v>
      </c>
      <c r="AK231" s="96">
        <f>VLOOKUP(AJ231,'Tableau coefficient '!$A$3:$B$1004,2,FALSE)</f>
        <v>0</v>
      </c>
      <c r="AL231" s="95" t="s">
        <v>5</v>
      </c>
      <c r="AM231" s="93">
        <v>45</v>
      </c>
      <c r="AN231" s="93" t="str">
        <f t="shared" si="136"/>
        <v>M45</v>
      </c>
      <c r="AO231" s="96">
        <f>VLOOKUP(AN231,'Tableau coefficient '!$A$3:$B$1004,2,FALSE)</f>
        <v>98</v>
      </c>
      <c r="AP231" s="95">
        <v>0</v>
      </c>
      <c r="AQ231" s="93">
        <v>0</v>
      </c>
      <c r="AR231" s="93" t="str">
        <f t="shared" si="137"/>
        <v>00</v>
      </c>
      <c r="AS231" s="96">
        <f>VLOOKUP(AR231,'Tableau coefficient '!$A$3:$B$1004,2,FALSE)</f>
        <v>0</v>
      </c>
      <c r="AT231" s="95">
        <v>0</v>
      </c>
      <c r="AU231" s="93">
        <v>0</v>
      </c>
      <c r="AV231" s="93" t="str">
        <f t="shared" si="138"/>
        <v>00</v>
      </c>
      <c r="AW231" s="96">
        <f>VLOOKUP(AV231,'Tableau coefficient '!$A$3:$B$1004,2,FALSE)</f>
        <v>0</v>
      </c>
      <c r="AX231" s="95">
        <v>0</v>
      </c>
      <c r="AY231" s="93">
        <v>0</v>
      </c>
      <c r="AZ231" s="93" t="str">
        <f t="shared" si="139"/>
        <v>00</v>
      </c>
      <c r="BA231" s="96">
        <f>VLOOKUP(AZ231,'Tableau coefficient '!$A$3:$B$1004,2,FALSE)</f>
        <v>0</v>
      </c>
      <c r="BB231" s="83">
        <v>0</v>
      </c>
      <c r="BC231" s="84">
        <v>0</v>
      </c>
      <c r="BD231" s="84" t="str">
        <f t="shared" si="140"/>
        <v>00</v>
      </c>
      <c r="BE231" s="85">
        <f>(VLOOKUP(BD231,'Tableau coefficient '!$A$3:$B$1004,2,FALSE))*2</f>
        <v>0</v>
      </c>
      <c r="BF231" s="95">
        <v>0</v>
      </c>
      <c r="BG231" s="93">
        <v>0</v>
      </c>
      <c r="BH231" s="93" t="str">
        <f t="shared" si="141"/>
        <v>00</v>
      </c>
      <c r="BI231" s="96">
        <f>VLOOKUP(BH231,'Tableau coefficient '!$A$3:$B$1004,2,FALSE)</f>
        <v>0</v>
      </c>
      <c r="BJ231" s="95">
        <v>0</v>
      </c>
      <c r="BK231" s="93">
        <v>0</v>
      </c>
      <c r="BL231" s="93" t="str">
        <f t="shared" si="142"/>
        <v>00</v>
      </c>
      <c r="BM231" s="96">
        <f>VLOOKUP(BL231,'Tableau coefficient '!$A$3:$B$1004,2,FALSE)</f>
        <v>0</v>
      </c>
      <c r="BN231" s="97">
        <f t="shared" si="144"/>
        <v>98</v>
      </c>
      <c r="BO231" s="93">
        <f t="shared" si="143"/>
        <v>272</v>
      </c>
    </row>
    <row r="232" spans="1:67" ht="14" customHeight="1">
      <c r="A232" s="102" t="s">
        <v>1579</v>
      </c>
      <c r="B232" s="92" t="s">
        <v>1580</v>
      </c>
      <c r="C232" s="93" t="s">
        <v>19</v>
      </c>
      <c r="D232" s="93" t="s">
        <v>1644</v>
      </c>
      <c r="E232" s="94" t="s">
        <v>14</v>
      </c>
      <c r="F232" s="95">
        <v>0</v>
      </c>
      <c r="G232" s="93">
        <v>0</v>
      </c>
      <c r="H232" s="93" t="str">
        <f t="shared" si="128"/>
        <v>00</v>
      </c>
      <c r="I232" s="96">
        <f>VLOOKUP(H232,'Tableau coefficient '!$A$3:$B$1004,2,FALSE)</f>
        <v>0</v>
      </c>
      <c r="J232" s="95">
        <v>0</v>
      </c>
      <c r="K232" s="93">
        <v>0</v>
      </c>
      <c r="L232" s="93" t="str">
        <f t="shared" si="129"/>
        <v>00</v>
      </c>
      <c r="M232" s="96">
        <f>VLOOKUP(L232,'Tableau coefficient '!$A$3:$B$1004,2,FALSE)</f>
        <v>0</v>
      </c>
      <c r="N232" s="95">
        <v>0</v>
      </c>
      <c r="O232" s="93">
        <v>0</v>
      </c>
      <c r="P232" s="93" t="str">
        <f t="shared" si="130"/>
        <v>00</v>
      </c>
      <c r="Q232" s="96">
        <f>VLOOKUP(P232,'Tableau coefficient '!$A$3:$B$1004,2,FALSE)</f>
        <v>0</v>
      </c>
      <c r="R232" s="95">
        <v>0</v>
      </c>
      <c r="S232" s="93">
        <v>0</v>
      </c>
      <c r="T232" s="93" t="str">
        <f t="shared" si="131"/>
        <v>00</v>
      </c>
      <c r="U232" s="96">
        <f>VLOOKUP(T232,'Tableau coefficient '!$A$3:$B$1004,2,FALSE)</f>
        <v>0</v>
      </c>
      <c r="V232" s="83">
        <v>0</v>
      </c>
      <c r="W232" s="84">
        <v>0</v>
      </c>
      <c r="X232" s="84" t="str">
        <f t="shared" si="132"/>
        <v>00</v>
      </c>
      <c r="Y232" s="85">
        <f>(VLOOKUP(X232,'Tableau coefficient '!$A$3:$B$1004,2,FALSE))*2</f>
        <v>0</v>
      </c>
      <c r="Z232" s="83">
        <v>0</v>
      </c>
      <c r="AA232" s="75">
        <v>0</v>
      </c>
      <c r="AB232" s="84" t="str">
        <f t="shared" si="133"/>
        <v>00</v>
      </c>
      <c r="AC232" s="85">
        <f>(VLOOKUP(AB232,'Tableau coefficient '!$A$3:$B$1004,2,FALSE))*2</f>
        <v>0</v>
      </c>
      <c r="AD232" s="95">
        <v>0</v>
      </c>
      <c r="AE232" s="93">
        <v>0</v>
      </c>
      <c r="AF232" s="93" t="str">
        <f t="shared" si="134"/>
        <v>00</v>
      </c>
      <c r="AG232" s="96">
        <f>VLOOKUP(AF232,'Tableau coefficient '!$A$3:$B$1004,2,FALSE)</f>
        <v>0</v>
      </c>
      <c r="AH232" s="95">
        <v>0</v>
      </c>
      <c r="AI232" s="93">
        <v>0</v>
      </c>
      <c r="AJ232" s="93" t="str">
        <f t="shared" si="135"/>
        <v>00</v>
      </c>
      <c r="AK232" s="96">
        <f>VLOOKUP(AJ232,'Tableau coefficient '!$A$3:$B$1004,2,FALSE)</f>
        <v>0</v>
      </c>
      <c r="AL232" s="95" t="s">
        <v>5</v>
      </c>
      <c r="AM232" s="93">
        <v>91</v>
      </c>
      <c r="AN232" s="93" t="str">
        <f t="shared" si="136"/>
        <v>M91</v>
      </c>
      <c r="AO232" s="96">
        <f>VLOOKUP(AN232,'Tableau coefficient '!$A$3:$B$1004,2,FALSE)</f>
        <v>52</v>
      </c>
      <c r="AP232" s="95">
        <v>0</v>
      </c>
      <c r="AQ232" s="93">
        <v>0</v>
      </c>
      <c r="AR232" s="93" t="str">
        <f t="shared" si="137"/>
        <v>00</v>
      </c>
      <c r="AS232" s="96">
        <f>VLOOKUP(AR232,'Tableau coefficient '!$A$3:$B$1004,2,FALSE)</f>
        <v>0</v>
      </c>
      <c r="AT232" s="95">
        <v>0</v>
      </c>
      <c r="AU232" s="93">
        <v>0</v>
      </c>
      <c r="AV232" s="93" t="str">
        <f t="shared" si="138"/>
        <v>00</v>
      </c>
      <c r="AW232" s="96">
        <f>VLOOKUP(AV232,'Tableau coefficient '!$A$3:$B$1004,2,FALSE)</f>
        <v>0</v>
      </c>
      <c r="AX232" s="95">
        <v>0</v>
      </c>
      <c r="AY232" s="93">
        <v>0</v>
      </c>
      <c r="AZ232" s="93" t="str">
        <f t="shared" si="139"/>
        <v>00</v>
      </c>
      <c r="BA232" s="96">
        <f>VLOOKUP(AZ232,'Tableau coefficient '!$A$3:$B$1004,2,FALSE)</f>
        <v>0</v>
      </c>
      <c r="BB232" s="83">
        <v>0</v>
      </c>
      <c r="BC232" s="84">
        <v>0</v>
      </c>
      <c r="BD232" s="84" t="str">
        <f t="shared" si="140"/>
        <v>00</v>
      </c>
      <c r="BE232" s="85">
        <f>(VLOOKUP(BD232,'Tableau coefficient '!$A$3:$B$1004,2,FALSE))*2</f>
        <v>0</v>
      </c>
      <c r="BF232" s="95">
        <v>0</v>
      </c>
      <c r="BG232" s="93">
        <v>0</v>
      </c>
      <c r="BH232" s="93" t="str">
        <f t="shared" si="141"/>
        <v>00</v>
      </c>
      <c r="BI232" s="96">
        <f>VLOOKUP(BH232,'Tableau coefficient '!$A$3:$B$1004,2,FALSE)</f>
        <v>0</v>
      </c>
      <c r="BJ232" s="95">
        <v>0</v>
      </c>
      <c r="BK232" s="93">
        <v>0</v>
      </c>
      <c r="BL232" s="93" t="str">
        <f t="shared" si="142"/>
        <v>00</v>
      </c>
      <c r="BM232" s="96">
        <f>VLOOKUP(BL232,'Tableau coefficient '!$A$3:$B$1004,2,FALSE)</f>
        <v>0</v>
      </c>
      <c r="BN232" s="97">
        <f t="shared" si="144"/>
        <v>52</v>
      </c>
      <c r="BO232" s="93">
        <f t="shared" si="143"/>
        <v>295</v>
      </c>
    </row>
    <row r="233" spans="1:67" ht="14" customHeight="1">
      <c r="A233" s="102" t="s">
        <v>1621</v>
      </c>
      <c r="B233" s="92" t="s">
        <v>1622</v>
      </c>
      <c r="C233" s="93" t="s">
        <v>19</v>
      </c>
      <c r="D233" s="93" t="s">
        <v>1645</v>
      </c>
      <c r="E233" s="94" t="s">
        <v>14</v>
      </c>
      <c r="F233" s="95">
        <v>0</v>
      </c>
      <c r="G233" s="93">
        <v>0</v>
      </c>
      <c r="H233" s="93" t="str">
        <f t="shared" si="128"/>
        <v>00</v>
      </c>
      <c r="I233" s="96">
        <f>VLOOKUP(H233,'Tableau coefficient '!$A$3:$B$1004,2,FALSE)</f>
        <v>0</v>
      </c>
      <c r="J233" s="95">
        <v>0</v>
      </c>
      <c r="K233" s="93">
        <v>0</v>
      </c>
      <c r="L233" s="93" t="str">
        <f t="shared" si="129"/>
        <v>00</v>
      </c>
      <c r="M233" s="96">
        <f>VLOOKUP(L233,'Tableau coefficient '!$A$3:$B$1004,2,FALSE)</f>
        <v>0</v>
      </c>
      <c r="N233" s="95">
        <v>0</v>
      </c>
      <c r="O233" s="93">
        <v>0</v>
      </c>
      <c r="P233" s="93" t="str">
        <f t="shared" si="130"/>
        <v>00</v>
      </c>
      <c r="Q233" s="96">
        <f>VLOOKUP(P233,'Tableau coefficient '!$A$3:$B$1004,2,FALSE)</f>
        <v>0</v>
      </c>
      <c r="R233" s="95">
        <v>0</v>
      </c>
      <c r="S233" s="93">
        <v>0</v>
      </c>
      <c r="T233" s="93" t="str">
        <f t="shared" si="131"/>
        <v>00</v>
      </c>
      <c r="U233" s="96">
        <f>VLOOKUP(T233,'Tableau coefficient '!$A$3:$B$1004,2,FALSE)</f>
        <v>0</v>
      </c>
      <c r="V233" s="83">
        <v>0</v>
      </c>
      <c r="W233" s="84">
        <v>0</v>
      </c>
      <c r="X233" s="84" t="str">
        <f t="shared" si="132"/>
        <v>00</v>
      </c>
      <c r="Y233" s="85">
        <f>(VLOOKUP(X233,'Tableau coefficient '!$A$3:$B$1004,2,FALSE))*2</f>
        <v>0</v>
      </c>
      <c r="Z233" s="83">
        <v>0</v>
      </c>
      <c r="AA233" s="75">
        <v>0</v>
      </c>
      <c r="AB233" s="84" t="str">
        <f t="shared" si="133"/>
        <v>00</v>
      </c>
      <c r="AC233" s="85">
        <f>(VLOOKUP(AB233,'Tableau coefficient '!$A$3:$B$1004,2,FALSE))*2</f>
        <v>0</v>
      </c>
      <c r="AD233" s="95">
        <v>0</v>
      </c>
      <c r="AE233" s="93">
        <v>0</v>
      </c>
      <c r="AF233" s="93" t="str">
        <f t="shared" si="134"/>
        <v>00</v>
      </c>
      <c r="AG233" s="96">
        <f>VLOOKUP(AF233,'Tableau coefficient '!$A$3:$B$1004,2,FALSE)</f>
        <v>0</v>
      </c>
      <c r="AH233" s="95">
        <v>0</v>
      </c>
      <c r="AI233" s="93">
        <v>0</v>
      </c>
      <c r="AJ233" s="93" t="str">
        <f t="shared" si="135"/>
        <v>00</v>
      </c>
      <c r="AK233" s="96">
        <f>VLOOKUP(AJ233,'Tableau coefficient '!$A$3:$B$1004,2,FALSE)</f>
        <v>0</v>
      </c>
      <c r="AL233" s="95">
        <v>0</v>
      </c>
      <c r="AM233" s="93">
        <v>0</v>
      </c>
      <c r="AN233" s="93" t="str">
        <f t="shared" si="136"/>
        <v>00</v>
      </c>
      <c r="AO233" s="96">
        <f>VLOOKUP(AN233,'Tableau coefficient '!$A$3:$B$1004,2,FALSE)</f>
        <v>0</v>
      </c>
      <c r="AP233" s="95">
        <v>0</v>
      </c>
      <c r="AQ233" s="93">
        <v>0</v>
      </c>
      <c r="AR233" s="93" t="str">
        <f t="shared" si="137"/>
        <v>00</v>
      </c>
      <c r="AS233" s="96">
        <f>VLOOKUP(AR233,'Tableau coefficient '!$A$3:$B$1004,2,FALSE)</f>
        <v>0</v>
      </c>
      <c r="AT233" s="95">
        <v>0</v>
      </c>
      <c r="AU233" s="93">
        <v>0</v>
      </c>
      <c r="AV233" s="93" t="str">
        <f t="shared" si="138"/>
        <v>00</v>
      </c>
      <c r="AW233" s="96">
        <f>VLOOKUP(AV233,'Tableau coefficient '!$A$3:$B$1004,2,FALSE)</f>
        <v>0</v>
      </c>
      <c r="AX233" s="95">
        <v>0</v>
      </c>
      <c r="AY233" s="93">
        <v>0</v>
      </c>
      <c r="AZ233" s="93" t="str">
        <f t="shared" si="139"/>
        <v>00</v>
      </c>
      <c r="BA233" s="96">
        <f>VLOOKUP(AZ233,'Tableau coefficient '!$A$3:$B$1004,2,FALSE)</f>
        <v>0</v>
      </c>
      <c r="BB233" s="83" t="s">
        <v>1507</v>
      </c>
      <c r="BC233" s="84">
        <v>15</v>
      </c>
      <c r="BD233" s="84" t="str">
        <f t="shared" si="140"/>
        <v>S15</v>
      </c>
      <c r="BE233" s="85">
        <f>(VLOOKUP(BD233,'Tableau coefficient '!$A$3:$B$1004,2,FALSE))*2</f>
        <v>192</v>
      </c>
      <c r="BF233" s="95">
        <v>0</v>
      </c>
      <c r="BG233" s="93">
        <v>0</v>
      </c>
      <c r="BH233" s="93" t="str">
        <f t="shared" si="141"/>
        <v>00</v>
      </c>
      <c r="BI233" s="96">
        <f>VLOOKUP(BH233,'Tableau coefficient '!$A$3:$B$1004,2,FALSE)</f>
        <v>0</v>
      </c>
      <c r="BJ233" s="95">
        <v>0</v>
      </c>
      <c r="BK233" s="93">
        <v>0</v>
      </c>
      <c r="BL233" s="93" t="str">
        <f t="shared" si="142"/>
        <v>00</v>
      </c>
      <c r="BM233" s="96">
        <f>VLOOKUP(BL233,'Tableau coefficient '!$A$3:$B$1004,2,FALSE)</f>
        <v>0</v>
      </c>
      <c r="BN233" s="97">
        <f t="shared" si="144"/>
        <v>192</v>
      </c>
      <c r="BO233" s="93">
        <f t="shared" si="143"/>
        <v>229</v>
      </c>
    </row>
    <row r="234" spans="1:67" ht="14" customHeight="1">
      <c r="A234" s="89" t="s">
        <v>1127</v>
      </c>
      <c r="B234" s="80" t="s">
        <v>1408</v>
      </c>
      <c r="C234" s="99" t="s">
        <v>5</v>
      </c>
      <c r="D234" s="99" t="s">
        <v>1647</v>
      </c>
      <c r="E234" s="80" t="s">
        <v>15</v>
      </c>
      <c r="F234" s="81" t="s">
        <v>1507</v>
      </c>
      <c r="G234" s="79">
        <v>34</v>
      </c>
      <c r="H234" s="79" t="str">
        <f t="shared" ref="H234:H276" si="145">(F234&amp;G234)</f>
        <v>S34</v>
      </c>
      <c r="I234" s="82">
        <f>VLOOKUP(H234,'Tableau coefficient '!$A$3:$B$1004,2,FALSE)</f>
        <v>81.75</v>
      </c>
      <c r="J234" s="81" t="s">
        <v>1507</v>
      </c>
      <c r="K234" s="79">
        <v>23</v>
      </c>
      <c r="L234" s="79" t="str">
        <f t="shared" ref="L234:L276" si="146">(J234&amp;K234)</f>
        <v>S23</v>
      </c>
      <c r="M234" s="82">
        <f>VLOOKUP(L234,'Tableau coefficient '!$A$3:$B$1004,2,FALSE)</f>
        <v>90</v>
      </c>
      <c r="N234" s="81" t="s">
        <v>5</v>
      </c>
      <c r="O234" s="79">
        <v>16</v>
      </c>
      <c r="P234" s="79" t="str">
        <f t="shared" ref="P234:P276" si="147">(N234&amp;O234)</f>
        <v>M16</v>
      </c>
      <c r="Q234" s="82">
        <f>VLOOKUP(P234,'Tableau coefficient '!$A$3:$B$1004,2,FALSE)</f>
        <v>127</v>
      </c>
      <c r="R234" s="81">
        <v>0</v>
      </c>
      <c r="S234" s="79">
        <v>0</v>
      </c>
      <c r="T234" s="79" t="str">
        <f t="shared" ref="T234:T276" si="148">(R234&amp;S234)</f>
        <v>00</v>
      </c>
      <c r="U234" s="82">
        <f>VLOOKUP(T234,'Tableau coefficient '!$A$3:$B$1004,2,FALSE)</f>
        <v>0</v>
      </c>
      <c r="V234" s="83">
        <v>0</v>
      </c>
      <c r="W234" s="84">
        <v>0</v>
      </c>
      <c r="X234" s="84" t="str">
        <f t="shared" ref="X234:X276" si="149">(V234&amp;W234)</f>
        <v>00</v>
      </c>
      <c r="Y234" s="85">
        <f>(VLOOKUP(X234,'Tableau coefficient '!$A$3:$B$1004,2,FALSE))*2</f>
        <v>0</v>
      </c>
      <c r="Z234" s="83" t="s">
        <v>1507</v>
      </c>
      <c r="AA234" s="75">
        <v>8</v>
      </c>
      <c r="AB234" s="84" t="str">
        <f t="shared" ref="AB234:AB276" si="150">(Z234&amp;AA234)</f>
        <v>S8</v>
      </c>
      <c r="AC234" s="85">
        <f>(VLOOKUP(AB234,'Tableau coefficient '!$A$3:$B$1004,2,FALSE))*2</f>
        <v>240</v>
      </c>
      <c r="AD234" s="81" t="s">
        <v>1568</v>
      </c>
      <c r="AE234" s="79">
        <v>21</v>
      </c>
      <c r="AF234" s="79" t="str">
        <f t="shared" ref="AF234:AF276" si="151">(AD234&amp;AE234)</f>
        <v>L21</v>
      </c>
      <c r="AG234" s="82">
        <f>VLOOKUP(AF234,'Tableau coefficient '!$A$3:$B$1004,2,FALSE)</f>
        <v>183</v>
      </c>
      <c r="AH234" s="81">
        <v>0</v>
      </c>
      <c r="AI234" s="79">
        <v>0</v>
      </c>
      <c r="AJ234" s="79" t="str">
        <f t="shared" ref="AJ234:AJ276" si="152">(AH234&amp;AI234)</f>
        <v>00</v>
      </c>
      <c r="AK234" s="82">
        <f>VLOOKUP(AJ234,'Tableau coefficient '!$A$3:$B$1004,2,FALSE)</f>
        <v>0</v>
      </c>
      <c r="AL234" s="81" t="s">
        <v>5</v>
      </c>
      <c r="AM234" s="79">
        <v>80</v>
      </c>
      <c r="AN234" s="79" t="str">
        <f t="shared" ref="AN234:AN276" si="153">(AL234&amp;AM234)</f>
        <v>M80</v>
      </c>
      <c r="AO234" s="82">
        <f>VLOOKUP(AN234,'Tableau coefficient '!$A$3:$B$1004,2,FALSE)</f>
        <v>63</v>
      </c>
      <c r="AP234" s="81">
        <v>0</v>
      </c>
      <c r="AQ234" s="79">
        <v>0</v>
      </c>
      <c r="AR234" s="79" t="str">
        <f t="shared" ref="AR234:AR276" si="154">(AP234&amp;AQ234)</f>
        <v>00</v>
      </c>
      <c r="AS234" s="82">
        <f>VLOOKUP(AR234,'Tableau coefficient '!$A$3:$B$1004,2,FALSE)</f>
        <v>0</v>
      </c>
      <c r="AT234" s="81">
        <v>0</v>
      </c>
      <c r="AU234" s="79">
        <v>0</v>
      </c>
      <c r="AV234" s="79" t="str">
        <f t="shared" ref="AV234:AV276" si="155">(AT234&amp;AU234)</f>
        <v>00</v>
      </c>
      <c r="AW234" s="82">
        <f>VLOOKUP(AV234,'Tableau coefficient '!$A$3:$B$1004,2,FALSE)</f>
        <v>0</v>
      </c>
      <c r="AX234" s="81" t="s">
        <v>1507</v>
      </c>
      <c r="AY234" s="79">
        <v>25</v>
      </c>
      <c r="AZ234" s="79" t="str">
        <f t="shared" ref="AZ234:AZ276" si="156">(AX234&amp;AY234)</f>
        <v>S25</v>
      </c>
      <c r="BA234" s="82">
        <f>VLOOKUP(AZ234,'Tableau coefficient '!$A$3:$B$1004,2,FALSE)</f>
        <v>88.5</v>
      </c>
      <c r="BB234" s="83" t="s">
        <v>1507</v>
      </c>
      <c r="BC234" s="84">
        <v>22</v>
      </c>
      <c r="BD234" s="84" t="str">
        <f t="shared" ref="BD234:BD276" si="157">(BB234&amp;BC234)</f>
        <v>S22</v>
      </c>
      <c r="BE234" s="85">
        <f>(VLOOKUP(BD234,'Tableau coefficient '!$A$3:$B$1004,2,FALSE))*2</f>
        <v>181.5</v>
      </c>
      <c r="BF234" s="81">
        <v>0</v>
      </c>
      <c r="BG234" s="79">
        <v>0</v>
      </c>
      <c r="BH234" s="79" t="str">
        <f t="shared" ref="BH234:BH276" si="158">(BF234&amp;BG234)</f>
        <v>00</v>
      </c>
      <c r="BI234" s="82">
        <f>VLOOKUP(BH234,'Tableau coefficient '!$A$3:$B$1004,2,FALSE)</f>
        <v>0</v>
      </c>
      <c r="BJ234" s="81">
        <v>0</v>
      </c>
      <c r="BK234" s="79">
        <v>0</v>
      </c>
      <c r="BL234" s="79" t="str">
        <f t="shared" ref="BL234:BL276" si="159">(BJ234&amp;BK234)</f>
        <v>00</v>
      </c>
      <c r="BM234" s="82">
        <f>VLOOKUP(BL234,'Tableau coefficient '!$A$3:$B$1004,2,FALSE)</f>
        <v>0</v>
      </c>
      <c r="BN234" s="86">
        <f t="shared" ref="BN234:BN297" si="160">SUM(M234,I234,Q234,U234,Y234,AC234,AG234,AO234,AS234,BA234,BE234,BI234,BM234)</f>
        <v>1054.75</v>
      </c>
      <c r="BO234" s="79">
        <f t="shared" si="143"/>
        <v>30</v>
      </c>
    </row>
    <row r="235" spans="1:67" ht="14" customHeight="1">
      <c r="A235" s="89" t="s">
        <v>1115</v>
      </c>
      <c r="B235" s="80" t="s">
        <v>1409</v>
      </c>
      <c r="C235" s="99" t="s">
        <v>5</v>
      </c>
      <c r="D235" s="99" t="s">
        <v>1648</v>
      </c>
      <c r="E235" s="80" t="s">
        <v>16</v>
      </c>
      <c r="F235" s="81" t="s">
        <v>1507</v>
      </c>
      <c r="G235" s="79">
        <v>38</v>
      </c>
      <c r="H235" s="79" t="str">
        <f t="shared" si="145"/>
        <v>S38</v>
      </c>
      <c r="I235" s="82">
        <f>VLOOKUP(H235,'Tableau coefficient '!$A$3:$B$1004,2,FALSE)</f>
        <v>78.75</v>
      </c>
      <c r="J235" s="81">
        <v>0</v>
      </c>
      <c r="K235" s="79">
        <v>0</v>
      </c>
      <c r="L235" s="79" t="str">
        <f t="shared" si="146"/>
        <v>00</v>
      </c>
      <c r="M235" s="82">
        <f>VLOOKUP(L235,'Tableau coefficient '!$A$3:$B$1004,2,FALSE)</f>
        <v>0</v>
      </c>
      <c r="N235" s="81" t="s">
        <v>5</v>
      </c>
      <c r="O235" s="79">
        <v>28</v>
      </c>
      <c r="P235" s="79" t="str">
        <f t="shared" si="147"/>
        <v>M28</v>
      </c>
      <c r="Q235" s="82">
        <f>VLOOKUP(P235,'Tableau coefficient '!$A$3:$B$1004,2,FALSE)</f>
        <v>115</v>
      </c>
      <c r="R235" s="110" t="s">
        <v>1506</v>
      </c>
      <c r="S235" s="79">
        <v>9</v>
      </c>
      <c r="T235" s="79" t="str">
        <f t="shared" si="148"/>
        <v>XS9</v>
      </c>
      <c r="U235" s="82">
        <f>VLOOKUP(T235,'Tableau coefficient '!$A$3:$B$1004,2,FALSE)</f>
        <v>75</v>
      </c>
      <c r="V235" s="83">
        <v>0</v>
      </c>
      <c r="W235" s="84">
        <v>0</v>
      </c>
      <c r="X235" s="84" t="str">
        <f t="shared" si="149"/>
        <v>00</v>
      </c>
      <c r="Y235" s="85">
        <f>(VLOOKUP(X235,'Tableau coefficient '!$A$3:$B$1004,2,FALSE))*2</f>
        <v>0</v>
      </c>
      <c r="Z235" s="83" t="s">
        <v>1507</v>
      </c>
      <c r="AA235" s="75">
        <v>19</v>
      </c>
      <c r="AB235" s="84" t="str">
        <f t="shared" si="150"/>
        <v>S19</v>
      </c>
      <c r="AC235" s="85">
        <f>(VLOOKUP(AB235,'Tableau coefficient '!$A$3:$B$1004,2,FALSE))*2</f>
        <v>186</v>
      </c>
      <c r="AD235" s="81" t="s">
        <v>1568</v>
      </c>
      <c r="AE235" s="79">
        <v>22</v>
      </c>
      <c r="AF235" s="79" t="str">
        <f t="shared" si="151"/>
        <v>L22</v>
      </c>
      <c r="AG235" s="82">
        <f>VLOOKUP(AF235,'Tableau coefficient '!$A$3:$B$1004,2,FALSE)</f>
        <v>181.5</v>
      </c>
      <c r="AH235" s="81">
        <v>0</v>
      </c>
      <c r="AI235" s="79">
        <v>0</v>
      </c>
      <c r="AJ235" s="79" t="str">
        <f t="shared" si="152"/>
        <v>00</v>
      </c>
      <c r="AK235" s="82">
        <f>VLOOKUP(AJ235,'Tableau coefficient '!$A$3:$B$1004,2,FALSE)</f>
        <v>0</v>
      </c>
      <c r="AL235" s="81" t="s">
        <v>5</v>
      </c>
      <c r="AM235" s="79">
        <v>43</v>
      </c>
      <c r="AN235" s="79" t="str">
        <f t="shared" si="153"/>
        <v>M43</v>
      </c>
      <c r="AO235" s="82">
        <f>VLOOKUP(AN235,'Tableau coefficient '!$A$3:$B$1004,2,FALSE)</f>
        <v>100</v>
      </c>
      <c r="AP235" s="81">
        <v>0</v>
      </c>
      <c r="AQ235" s="79">
        <v>0</v>
      </c>
      <c r="AR235" s="79" t="str">
        <f t="shared" si="154"/>
        <v>00</v>
      </c>
      <c r="AS235" s="82">
        <f>VLOOKUP(AR235,'Tableau coefficient '!$A$3:$B$1004,2,FALSE)</f>
        <v>0</v>
      </c>
      <c r="AT235" s="81">
        <v>0</v>
      </c>
      <c r="AU235" s="79">
        <v>0</v>
      </c>
      <c r="AV235" s="79" t="str">
        <f t="shared" si="155"/>
        <v>00</v>
      </c>
      <c r="AW235" s="82">
        <f>VLOOKUP(AV235,'Tableau coefficient '!$A$3:$B$1004,2,FALSE)</f>
        <v>0</v>
      </c>
      <c r="AX235" s="81">
        <v>0</v>
      </c>
      <c r="AY235" s="79">
        <v>0</v>
      </c>
      <c r="AZ235" s="79" t="str">
        <f t="shared" si="156"/>
        <v>00</v>
      </c>
      <c r="BA235" s="82">
        <f>VLOOKUP(AZ235,'Tableau coefficient '!$A$3:$B$1004,2,FALSE)</f>
        <v>0</v>
      </c>
      <c r="BB235" s="83">
        <v>0</v>
      </c>
      <c r="BC235" s="84">
        <v>0</v>
      </c>
      <c r="BD235" s="84" t="str">
        <f t="shared" si="157"/>
        <v>00</v>
      </c>
      <c r="BE235" s="85">
        <f>(VLOOKUP(BD235,'Tableau coefficient '!$A$3:$B$1004,2,FALSE))*2</f>
        <v>0</v>
      </c>
      <c r="BF235" s="81">
        <v>0</v>
      </c>
      <c r="BG235" s="79">
        <v>0</v>
      </c>
      <c r="BH235" s="79" t="str">
        <f t="shared" si="158"/>
        <v>00</v>
      </c>
      <c r="BI235" s="82">
        <f>VLOOKUP(BH235,'Tableau coefficient '!$A$3:$B$1004,2,FALSE)</f>
        <v>0</v>
      </c>
      <c r="BJ235" s="81">
        <v>0</v>
      </c>
      <c r="BK235" s="79">
        <v>0</v>
      </c>
      <c r="BL235" s="79" t="str">
        <f t="shared" si="159"/>
        <v>00</v>
      </c>
      <c r="BM235" s="82">
        <f>VLOOKUP(BL235,'Tableau coefficient '!$A$3:$B$1004,2,FALSE)</f>
        <v>0</v>
      </c>
      <c r="BN235" s="86">
        <f t="shared" si="160"/>
        <v>736.25</v>
      </c>
      <c r="BO235" s="79">
        <f t="shared" si="143"/>
        <v>68</v>
      </c>
    </row>
    <row r="236" spans="1:67" ht="14" customHeight="1">
      <c r="A236" s="89" t="s">
        <v>1410</v>
      </c>
      <c r="B236" s="80" t="s">
        <v>1411</v>
      </c>
      <c r="C236" s="99" t="s">
        <v>5</v>
      </c>
      <c r="D236" s="99" t="s">
        <v>1648</v>
      </c>
      <c r="E236" s="80" t="s">
        <v>15</v>
      </c>
      <c r="F236" s="81">
        <v>0</v>
      </c>
      <c r="G236" s="79">
        <v>0</v>
      </c>
      <c r="H236" s="79" t="str">
        <f t="shared" si="145"/>
        <v>00</v>
      </c>
      <c r="I236" s="82">
        <f>VLOOKUP(H236,'Tableau coefficient '!$A$3:$B$1004,2,FALSE)</f>
        <v>0</v>
      </c>
      <c r="J236" s="81">
        <v>0</v>
      </c>
      <c r="K236" s="79">
        <v>0</v>
      </c>
      <c r="L236" s="79" t="str">
        <f t="shared" si="146"/>
        <v>00</v>
      </c>
      <c r="M236" s="82">
        <f>VLOOKUP(L236,'Tableau coefficient '!$A$3:$B$1004,2,FALSE)</f>
        <v>0</v>
      </c>
      <c r="N236" s="81">
        <v>0</v>
      </c>
      <c r="O236" s="79">
        <v>0</v>
      </c>
      <c r="P236" s="79" t="str">
        <f t="shared" si="147"/>
        <v>00</v>
      </c>
      <c r="Q236" s="82">
        <f>VLOOKUP(P236,'Tableau coefficient '!$A$3:$B$1004,2,FALSE)</f>
        <v>0</v>
      </c>
      <c r="R236" s="81">
        <v>0</v>
      </c>
      <c r="S236" s="79">
        <v>0</v>
      </c>
      <c r="T236" s="79" t="str">
        <f t="shared" si="148"/>
        <v>00</v>
      </c>
      <c r="U236" s="82">
        <f>VLOOKUP(T236,'Tableau coefficient '!$A$3:$B$1004,2,FALSE)</f>
        <v>0</v>
      </c>
      <c r="V236" s="83">
        <v>0</v>
      </c>
      <c r="W236" s="84">
        <v>0</v>
      </c>
      <c r="X236" s="84" t="str">
        <f t="shared" si="149"/>
        <v>00</v>
      </c>
      <c r="Y236" s="85">
        <f>(VLOOKUP(X236,'Tableau coefficient '!$A$3:$B$1004,2,FALSE))*2</f>
        <v>0</v>
      </c>
      <c r="Z236" s="83" t="s">
        <v>1507</v>
      </c>
      <c r="AA236" s="75">
        <v>10</v>
      </c>
      <c r="AB236" s="84" t="str">
        <f t="shared" si="150"/>
        <v>S10</v>
      </c>
      <c r="AC236" s="85">
        <f>(VLOOKUP(AB236,'Tableau coefficient '!$A$3:$B$1004,2,FALSE))*2</f>
        <v>217.5</v>
      </c>
      <c r="AD236" s="81">
        <v>0</v>
      </c>
      <c r="AE236" s="79">
        <v>0</v>
      </c>
      <c r="AF236" s="79" t="str">
        <f t="shared" si="151"/>
        <v>00</v>
      </c>
      <c r="AG236" s="82">
        <f>VLOOKUP(AF236,'Tableau coefficient '!$A$3:$B$1004,2,FALSE)</f>
        <v>0</v>
      </c>
      <c r="AH236" s="81">
        <v>0</v>
      </c>
      <c r="AI236" s="79">
        <v>0</v>
      </c>
      <c r="AJ236" s="79" t="str">
        <f t="shared" si="152"/>
        <v>00</v>
      </c>
      <c r="AK236" s="82">
        <f>VLOOKUP(AJ236,'Tableau coefficient '!$A$3:$B$1004,2,FALSE)</f>
        <v>0</v>
      </c>
      <c r="AL236" s="81">
        <v>0</v>
      </c>
      <c r="AM236" s="79">
        <v>0</v>
      </c>
      <c r="AN236" s="79" t="str">
        <f t="shared" si="153"/>
        <v>00</v>
      </c>
      <c r="AO236" s="82">
        <f>VLOOKUP(AN236,'Tableau coefficient '!$A$3:$B$1004,2,FALSE)</f>
        <v>0</v>
      </c>
      <c r="AP236" s="81">
        <v>0</v>
      </c>
      <c r="AQ236" s="79">
        <v>0</v>
      </c>
      <c r="AR236" s="79" t="str">
        <f t="shared" si="154"/>
        <v>00</v>
      </c>
      <c r="AS236" s="82">
        <f>VLOOKUP(AR236,'Tableau coefficient '!$A$3:$B$1004,2,FALSE)</f>
        <v>0</v>
      </c>
      <c r="AT236" s="81">
        <v>0</v>
      </c>
      <c r="AU236" s="79">
        <v>0</v>
      </c>
      <c r="AV236" s="79" t="str">
        <f t="shared" si="155"/>
        <v>00</v>
      </c>
      <c r="AW236" s="82">
        <f>VLOOKUP(AV236,'Tableau coefficient '!$A$3:$B$1004,2,FALSE)</f>
        <v>0</v>
      </c>
      <c r="AX236" s="81">
        <v>0</v>
      </c>
      <c r="AY236" s="79">
        <v>0</v>
      </c>
      <c r="AZ236" s="79" t="str">
        <f t="shared" si="156"/>
        <v>00</v>
      </c>
      <c r="BA236" s="82">
        <f>VLOOKUP(AZ236,'Tableau coefficient '!$A$3:$B$1004,2,FALSE)</f>
        <v>0</v>
      </c>
      <c r="BB236" s="83">
        <v>0</v>
      </c>
      <c r="BC236" s="84">
        <v>0</v>
      </c>
      <c r="BD236" s="84" t="str">
        <f t="shared" si="157"/>
        <v>00</v>
      </c>
      <c r="BE236" s="85">
        <f>(VLOOKUP(BD236,'Tableau coefficient '!$A$3:$B$1004,2,FALSE))*2</f>
        <v>0</v>
      </c>
      <c r="BF236" s="81">
        <v>0</v>
      </c>
      <c r="BG236" s="79">
        <v>0</v>
      </c>
      <c r="BH236" s="79" t="str">
        <f t="shared" si="158"/>
        <v>00</v>
      </c>
      <c r="BI236" s="82">
        <f>VLOOKUP(BH236,'Tableau coefficient '!$A$3:$B$1004,2,FALSE)</f>
        <v>0</v>
      </c>
      <c r="BJ236" s="81">
        <v>0</v>
      </c>
      <c r="BK236" s="79">
        <v>0</v>
      </c>
      <c r="BL236" s="79" t="str">
        <f t="shared" si="159"/>
        <v>00</v>
      </c>
      <c r="BM236" s="82">
        <f>VLOOKUP(BL236,'Tableau coefficient '!$A$3:$B$1004,2,FALSE)</f>
        <v>0</v>
      </c>
      <c r="BN236" s="86">
        <f t="shared" si="160"/>
        <v>217.5</v>
      </c>
      <c r="BO236" s="79">
        <f t="shared" si="143"/>
        <v>216</v>
      </c>
    </row>
    <row r="237" spans="1:67" ht="14" customHeight="1">
      <c r="A237" s="89" t="s">
        <v>1412</v>
      </c>
      <c r="B237" s="80" t="s">
        <v>1413</v>
      </c>
      <c r="C237" s="99" t="s">
        <v>5</v>
      </c>
      <c r="D237" s="99" t="s">
        <v>1648</v>
      </c>
      <c r="E237" s="80" t="s">
        <v>15</v>
      </c>
      <c r="F237" s="81">
        <v>0</v>
      </c>
      <c r="G237" s="79">
        <v>0</v>
      </c>
      <c r="H237" s="79" t="str">
        <f t="shared" si="145"/>
        <v>00</v>
      </c>
      <c r="I237" s="82">
        <f>VLOOKUP(H237,'Tableau coefficient '!$A$3:$B$1004,2,FALSE)</f>
        <v>0</v>
      </c>
      <c r="J237" s="81">
        <v>0</v>
      </c>
      <c r="K237" s="79">
        <v>0</v>
      </c>
      <c r="L237" s="79" t="str">
        <f t="shared" si="146"/>
        <v>00</v>
      </c>
      <c r="M237" s="82">
        <f>VLOOKUP(L237,'Tableau coefficient '!$A$3:$B$1004,2,FALSE)</f>
        <v>0</v>
      </c>
      <c r="N237" s="81">
        <v>0</v>
      </c>
      <c r="O237" s="79">
        <v>0</v>
      </c>
      <c r="P237" s="79" t="str">
        <f t="shared" si="147"/>
        <v>00</v>
      </c>
      <c r="Q237" s="82">
        <f>VLOOKUP(P237,'Tableau coefficient '!$A$3:$B$1004,2,FALSE)</f>
        <v>0</v>
      </c>
      <c r="R237" s="81">
        <v>0</v>
      </c>
      <c r="S237" s="79">
        <v>0</v>
      </c>
      <c r="T237" s="79" t="str">
        <f t="shared" si="148"/>
        <v>00</v>
      </c>
      <c r="U237" s="82">
        <f>VLOOKUP(T237,'Tableau coefficient '!$A$3:$B$1004,2,FALSE)</f>
        <v>0</v>
      </c>
      <c r="V237" s="83">
        <v>0</v>
      </c>
      <c r="W237" s="84">
        <v>0</v>
      </c>
      <c r="X237" s="84" t="str">
        <f t="shared" si="149"/>
        <v>00</v>
      </c>
      <c r="Y237" s="85">
        <f>(VLOOKUP(X237,'Tableau coefficient '!$A$3:$B$1004,2,FALSE))*2</f>
        <v>0</v>
      </c>
      <c r="Z237" s="83">
        <v>0</v>
      </c>
      <c r="AA237" s="75">
        <v>0</v>
      </c>
      <c r="AB237" s="84" t="str">
        <f t="shared" si="150"/>
        <v>00</v>
      </c>
      <c r="AC237" s="85">
        <f>(VLOOKUP(AB237,'Tableau coefficient '!$A$3:$B$1004,2,FALSE))*2</f>
        <v>0</v>
      </c>
      <c r="AD237" s="81">
        <v>0</v>
      </c>
      <c r="AE237" s="79">
        <v>0</v>
      </c>
      <c r="AF237" s="79" t="str">
        <f t="shared" si="151"/>
        <v>00</v>
      </c>
      <c r="AG237" s="82">
        <f>VLOOKUP(AF237,'Tableau coefficient '!$A$3:$B$1004,2,FALSE)</f>
        <v>0</v>
      </c>
      <c r="AH237" s="81">
        <v>0</v>
      </c>
      <c r="AI237" s="79">
        <v>0</v>
      </c>
      <c r="AJ237" s="79" t="str">
        <f t="shared" si="152"/>
        <v>00</v>
      </c>
      <c r="AK237" s="82">
        <f>VLOOKUP(AJ237,'Tableau coefficient '!$A$3:$B$1004,2,FALSE)</f>
        <v>0</v>
      </c>
      <c r="AL237" s="81">
        <v>0</v>
      </c>
      <c r="AM237" s="79">
        <v>0</v>
      </c>
      <c r="AN237" s="79" t="str">
        <f t="shared" si="153"/>
        <v>00</v>
      </c>
      <c r="AO237" s="82">
        <f>VLOOKUP(AN237,'Tableau coefficient '!$A$3:$B$1004,2,FALSE)</f>
        <v>0</v>
      </c>
      <c r="AP237" s="81">
        <v>0</v>
      </c>
      <c r="AQ237" s="79">
        <v>0</v>
      </c>
      <c r="AR237" s="79" t="str">
        <f t="shared" si="154"/>
        <v>00</v>
      </c>
      <c r="AS237" s="82">
        <f>VLOOKUP(AR237,'Tableau coefficient '!$A$3:$B$1004,2,FALSE)</f>
        <v>0</v>
      </c>
      <c r="AT237" s="81">
        <v>0</v>
      </c>
      <c r="AU237" s="79">
        <v>0</v>
      </c>
      <c r="AV237" s="79" t="str">
        <f t="shared" si="155"/>
        <v>00</v>
      </c>
      <c r="AW237" s="82">
        <f>VLOOKUP(AV237,'Tableau coefficient '!$A$3:$B$1004,2,FALSE)</f>
        <v>0</v>
      </c>
      <c r="AX237" s="81">
        <v>0</v>
      </c>
      <c r="AY237" s="79">
        <v>0</v>
      </c>
      <c r="AZ237" s="79" t="str">
        <f t="shared" si="156"/>
        <v>00</v>
      </c>
      <c r="BA237" s="82">
        <f>VLOOKUP(AZ237,'Tableau coefficient '!$A$3:$B$1004,2,FALSE)</f>
        <v>0</v>
      </c>
      <c r="BB237" s="83">
        <v>0</v>
      </c>
      <c r="BC237" s="84">
        <v>0</v>
      </c>
      <c r="BD237" s="84" t="str">
        <f t="shared" si="157"/>
        <v>00</v>
      </c>
      <c r="BE237" s="85">
        <f>(VLOOKUP(BD237,'Tableau coefficient '!$A$3:$B$1004,2,FALSE))*2</f>
        <v>0</v>
      </c>
      <c r="BF237" s="81">
        <v>0</v>
      </c>
      <c r="BG237" s="79">
        <v>0</v>
      </c>
      <c r="BH237" s="79" t="str">
        <f t="shared" si="158"/>
        <v>00</v>
      </c>
      <c r="BI237" s="82">
        <f>VLOOKUP(BH237,'Tableau coefficient '!$A$3:$B$1004,2,FALSE)</f>
        <v>0</v>
      </c>
      <c r="BJ237" s="81">
        <v>0</v>
      </c>
      <c r="BK237" s="79">
        <v>0</v>
      </c>
      <c r="BL237" s="79" t="str">
        <f t="shared" si="159"/>
        <v>00</v>
      </c>
      <c r="BM237" s="82">
        <f>VLOOKUP(BL237,'Tableau coefficient '!$A$3:$B$1004,2,FALSE)</f>
        <v>0</v>
      </c>
      <c r="BN237" s="86">
        <f t="shared" si="160"/>
        <v>0</v>
      </c>
      <c r="BO237" s="79">
        <f t="shared" si="143"/>
        <v>303</v>
      </c>
    </row>
    <row r="238" spans="1:67" ht="14" customHeight="1">
      <c r="A238" s="89" t="s">
        <v>1414</v>
      </c>
      <c r="B238" s="80" t="s">
        <v>1415</v>
      </c>
      <c r="C238" s="99" t="s">
        <v>5</v>
      </c>
      <c r="D238" s="99" t="s">
        <v>1649</v>
      </c>
      <c r="E238" s="80" t="s">
        <v>15</v>
      </c>
      <c r="F238" s="81">
        <v>0</v>
      </c>
      <c r="G238" s="79">
        <v>0</v>
      </c>
      <c r="H238" s="79" t="str">
        <f t="shared" si="145"/>
        <v>00</v>
      </c>
      <c r="I238" s="82">
        <f>VLOOKUP(H238,'Tableau coefficient '!$A$3:$B$1004,2,FALSE)</f>
        <v>0</v>
      </c>
      <c r="J238" s="81">
        <v>0</v>
      </c>
      <c r="K238" s="79">
        <v>0</v>
      </c>
      <c r="L238" s="79" t="str">
        <f t="shared" si="146"/>
        <v>00</v>
      </c>
      <c r="M238" s="82">
        <f>VLOOKUP(L238,'Tableau coefficient '!$A$3:$B$1004,2,FALSE)</f>
        <v>0</v>
      </c>
      <c r="N238" s="81">
        <v>0</v>
      </c>
      <c r="O238" s="79">
        <v>0</v>
      </c>
      <c r="P238" s="79" t="str">
        <f t="shared" si="147"/>
        <v>00</v>
      </c>
      <c r="Q238" s="82">
        <f>VLOOKUP(P238,'Tableau coefficient '!$A$3:$B$1004,2,FALSE)</f>
        <v>0</v>
      </c>
      <c r="R238" s="81">
        <v>0</v>
      </c>
      <c r="S238" s="79">
        <v>0</v>
      </c>
      <c r="T238" s="79" t="str">
        <f t="shared" si="148"/>
        <v>00</v>
      </c>
      <c r="U238" s="82">
        <f>VLOOKUP(T238,'Tableau coefficient '!$A$3:$B$1004,2,FALSE)</f>
        <v>0</v>
      </c>
      <c r="V238" s="83">
        <v>0</v>
      </c>
      <c r="W238" s="84">
        <v>0</v>
      </c>
      <c r="X238" s="84" t="str">
        <f t="shared" si="149"/>
        <v>00</v>
      </c>
      <c r="Y238" s="85">
        <f>(VLOOKUP(X238,'Tableau coefficient '!$A$3:$B$1004,2,FALSE))*2</f>
        <v>0</v>
      </c>
      <c r="Z238" s="83">
        <v>0</v>
      </c>
      <c r="AA238" s="75">
        <v>0</v>
      </c>
      <c r="AB238" s="84" t="str">
        <f t="shared" si="150"/>
        <v>00</v>
      </c>
      <c r="AC238" s="85">
        <f>(VLOOKUP(AB238,'Tableau coefficient '!$A$3:$B$1004,2,FALSE))*2</f>
        <v>0</v>
      </c>
      <c r="AD238" s="81">
        <v>0</v>
      </c>
      <c r="AE238" s="79">
        <v>0</v>
      </c>
      <c r="AF238" s="79" t="str">
        <f t="shared" si="151"/>
        <v>00</v>
      </c>
      <c r="AG238" s="82">
        <f>VLOOKUP(AF238,'Tableau coefficient '!$A$3:$B$1004,2,FALSE)</f>
        <v>0</v>
      </c>
      <c r="AH238" s="81">
        <v>0</v>
      </c>
      <c r="AI238" s="79">
        <v>0</v>
      </c>
      <c r="AJ238" s="79" t="str">
        <f t="shared" si="152"/>
        <v>00</v>
      </c>
      <c r="AK238" s="82">
        <f>VLOOKUP(AJ238,'Tableau coefficient '!$A$3:$B$1004,2,FALSE)</f>
        <v>0</v>
      </c>
      <c r="AL238" s="81">
        <v>0</v>
      </c>
      <c r="AM238" s="79">
        <v>0</v>
      </c>
      <c r="AN238" s="79" t="str">
        <f t="shared" si="153"/>
        <v>00</v>
      </c>
      <c r="AO238" s="82">
        <f>VLOOKUP(AN238,'Tableau coefficient '!$A$3:$B$1004,2,FALSE)</f>
        <v>0</v>
      </c>
      <c r="AP238" s="81">
        <v>0</v>
      </c>
      <c r="AQ238" s="79">
        <v>0</v>
      </c>
      <c r="AR238" s="79" t="str">
        <f t="shared" si="154"/>
        <v>00</v>
      </c>
      <c r="AS238" s="82">
        <f>VLOOKUP(AR238,'Tableau coefficient '!$A$3:$B$1004,2,FALSE)</f>
        <v>0</v>
      </c>
      <c r="AT238" s="81">
        <v>0</v>
      </c>
      <c r="AU238" s="79">
        <v>0</v>
      </c>
      <c r="AV238" s="79" t="str">
        <f t="shared" si="155"/>
        <v>00</v>
      </c>
      <c r="AW238" s="82">
        <f>VLOOKUP(AV238,'Tableau coefficient '!$A$3:$B$1004,2,FALSE)</f>
        <v>0</v>
      </c>
      <c r="AX238" s="81">
        <v>0</v>
      </c>
      <c r="AY238" s="79">
        <v>0</v>
      </c>
      <c r="AZ238" s="79" t="str">
        <f t="shared" si="156"/>
        <v>00</v>
      </c>
      <c r="BA238" s="82">
        <f>VLOOKUP(AZ238,'Tableau coefficient '!$A$3:$B$1004,2,FALSE)</f>
        <v>0</v>
      </c>
      <c r="BB238" s="83">
        <v>0</v>
      </c>
      <c r="BC238" s="84">
        <v>0</v>
      </c>
      <c r="BD238" s="84" t="str">
        <f t="shared" si="157"/>
        <v>00</v>
      </c>
      <c r="BE238" s="85">
        <f>(VLOOKUP(BD238,'Tableau coefficient '!$A$3:$B$1004,2,FALSE))*2</f>
        <v>0</v>
      </c>
      <c r="BF238" s="81">
        <v>0</v>
      </c>
      <c r="BG238" s="79">
        <v>0</v>
      </c>
      <c r="BH238" s="79" t="str">
        <f t="shared" si="158"/>
        <v>00</v>
      </c>
      <c r="BI238" s="82">
        <f>VLOOKUP(BH238,'Tableau coefficient '!$A$3:$B$1004,2,FALSE)</f>
        <v>0</v>
      </c>
      <c r="BJ238" s="81">
        <v>0</v>
      </c>
      <c r="BK238" s="79">
        <v>0</v>
      </c>
      <c r="BL238" s="79" t="str">
        <f t="shared" si="159"/>
        <v>00</v>
      </c>
      <c r="BM238" s="82">
        <f>VLOOKUP(BL238,'Tableau coefficient '!$A$3:$B$1004,2,FALSE)</f>
        <v>0</v>
      </c>
      <c r="BN238" s="86">
        <f t="shared" si="160"/>
        <v>0</v>
      </c>
      <c r="BO238" s="79">
        <f t="shared" si="143"/>
        <v>303</v>
      </c>
    </row>
    <row r="239" spans="1:67" ht="14" customHeight="1">
      <c r="A239" s="89" t="s">
        <v>1416</v>
      </c>
      <c r="B239" s="80" t="s">
        <v>1417</v>
      </c>
      <c r="C239" s="99" t="s">
        <v>5</v>
      </c>
      <c r="D239" s="99" t="s">
        <v>1650</v>
      </c>
      <c r="E239" s="80" t="s">
        <v>13</v>
      </c>
      <c r="F239" s="81">
        <v>0</v>
      </c>
      <c r="G239" s="79">
        <v>0</v>
      </c>
      <c r="H239" s="79" t="str">
        <f t="shared" si="145"/>
        <v>00</v>
      </c>
      <c r="I239" s="82">
        <f>VLOOKUP(H239,'Tableau coefficient '!$A$3:$B$1004,2,FALSE)</f>
        <v>0</v>
      </c>
      <c r="J239" s="81">
        <v>0</v>
      </c>
      <c r="K239" s="79">
        <v>0</v>
      </c>
      <c r="L239" s="79" t="str">
        <f t="shared" si="146"/>
        <v>00</v>
      </c>
      <c r="M239" s="82">
        <f>VLOOKUP(L239,'Tableau coefficient '!$A$3:$B$1004,2,FALSE)</f>
        <v>0</v>
      </c>
      <c r="N239" s="81" t="s">
        <v>5</v>
      </c>
      <c r="O239" s="79">
        <v>22</v>
      </c>
      <c r="P239" s="79" t="str">
        <f t="shared" si="147"/>
        <v>M22</v>
      </c>
      <c r="Q239" s="82">
        <f>VLOOKUP(P239,'Tableau coefficient '!$A$3:$B$1004,2,FALSE)</f>
        <v>121</v>
      </c>
      <c r="R239" s="81">
        <v>0</v>
      </c>
      <c r="S239" s="79">
        <v>0</v>
      </c>
      <c r="T239" s="79" t="str">
        <f t="shared" si="148"/>
        <v>00</v>
      </c>
      <c r="U239" s="82">
        <f>VLOOKUP(T239,'Tableau coefficient '!$A$3:$B$1004,2,FALSE)</f>
        <v>0</v>
      </c>
      <c r="V239" s="83" t="s">
        <v>1507</v>
      </c>
      <c r="W239" s="84">
        <v>30</v>
      </c>
      <c r="X239" s="84" t="str">
        <f t="shared" si="149"/>
        <v>S30</v>
      </c>
      <c r="Y239" s="85">
        <f>(VLOOKUP(X239,'Tableau coefficient '!$A$3:$B$1004,2,FALSE))*2</f>
        <v>169.5</v>
      </c>
      <c r="Z239" s="83" t="s">
        <v>1507</v>
      </c>
      <c r="AA239" s="75">
        <v>9</v>
      </c>
      <c r="AB239" s="84" t="str">
        <f t="shared" si="150"/>
        <v>S9</v>
      </c>
      <c r="AC239" s="85">
        <f>(VLOOKUP(AB239,'Tableau coefficient '!$A$3:$B$1004,2,FALSE))*2</f>
        <v>225</v>
      </c>
      <c r="AD239" s="81" t="s">
        <v>1568</v>
      </c>
      <c r="AE239" s="79">
        <v>14</v>
      </c>
      <c r="AF239" s="79" t="str">
        <f t="shared" si="151"/>
        <v>L14</v>
      </c>
      <c r="AG239" s="82">
        <f>VLOOKUP(AF239,'Tableau coefficient '!$A$3:$B$1004,2,FALSE)</f>
        <v>193.5</v>
      </c>
      <c r="AH239" s="81">
        <v>0</v>
      </c>
      <c r="AI239" s="79">
        <v>0</v>
      </c>
      <c r="AJ239" s="79" t="str">
        <f t="shared" si="152"/>
        <v>00</v>
      </c>
      <c r="AK239" s="82">
        <f>VLOOKUP(AJ239,'Tableau coefficient '!$A$3:$B$1004,2,FALSE)</f>
        <v>0</v>
      </c>
      <c r="AL239" s="81">
        <v>0</v>
      </c>
      <c r="AM239" s="79">
        <v>0</v>
      </c>
      <c r="AN239" s="79" t="str">
        <f t="shared" si="153"/>
        <v>00</v>
      </c>
      <c r="AO239" s="82">
        <f>VLOOKUP(AN239,'Tableau coefficient '!$A$3:$B$1004,2,FALSE)</f>
        <v>0</v>
      </c>
      <c r="AP239" s="81">
        <v>0</v>
      </c>
      <c r="AQ239" s="79">
        <v>0</v>
      </c>
      <c r="AR239" s="79" t="str">
        <f t="shared" si="154"/>
        <v>00</v>
      </c>
      <c r="AS239" s="82">
        <f>VLOOKUP(AR239,'Tableau coefficient '!$A$3:$B$1004,2,FALSE)</f>
        <v>0</v>
      </c>
      <c r="AT239" s="81">
        <v>0</v>
      </c>
      <c r="AU239" s="79">
        <v>0</v>
      </c>
      <c r="AV239" s="79" t="str">
        <f t="shared" si="155"/>
        <v>00</v>
      </c>
      <c r="AW239" s="82">
        <f>VLOOKUP(AV239,'Tableau coefficient '!$A$3:$B$1004,2,FALSE)</f>
        <v>0</v>
      </c>
      <c r="AX239" s="81">
        <v>0</v>
      </c>
      <c r="AY239" s="79">
        <v>0</v>
      </c>
      <c r="AZ239" s="79" t="str">
        <f t="shared" si="156"/>
        <v>00</v>
      </c>
      <c r="BA239" s="82">
        <f>VLOOKUP(AZ239,'Tableau coefficient '!$A$3:$B$1004,2,FALSE)</f>
        <v>0</v>
      </c>
      <c r="BB239" s="83">
        <v>0</v>
      </c>
      <c r="BC239" s="84">
        <v>0</v>
      </c>
      <c r="BD239" s="84" t="str">
        <f t="shared" si="157"/>
        <v>00</v>
      </c>
      <c r="BE239" s="85">
        <f>(VLOOKUP(BD239,'Tableau coefficient '!$A$3:$B$1004,2,FALSE))*2</f>
        <v>0</v>
      </c>
      <c r="BF239" s="81">
        <v>0</v>
      </c>
      <c r="BG239" s="79">
        <v>0</v>
      </c>
      <c r="BH239" s="79" t="str">
        <f t="shared" si="158"/>
        <v>00</v>
      </c>
      <c r="BI239" s="82">
        <f>VLOOKUP(BH239,'Tableau coefficient '!$A$3:$B$1004,2,FALSE)</f>
        <v>0</v>
      </c>
      <c r="BJ239" s="81">
        <v>0</v>
      </c>
      <c r="BK239" s="79">
        <v>0</v>
      </c>
      <c r="BL239" s="79" t="str">
        <f t="shared" si="159"/>
        <v>00</v>
      </c>
      <c r="BM239" s="82">
        <f>VLOOKUP(BL239,'Tableau coefficient '!$A$3:$B$1004,2,FALSE)</f>
        <v>0</v>
      </c>
      <c r="BN239" s="86">
        <f t="shared" si="160"/>
        <v>709</v>
      </c>
      <c r="BO239" s="79">
        <f t="shared" si="143"/>
        <v>73</v>
      </c>
    </row>
    <row r="240" spans="1:67" ht="14" customHeight="1">
      <c r="A240" s="89" t="s">
        <v>1418</v>
      </c>
      <c r="B240" s="80" t="s">
        <v>1419</v>
      </c>
      <c r="C240" s="99" t="s">
        <v>5</v>
      </c>
      <c r="D240" s="99" t="s">
        <v>1648</v>
      </c>
      <c r="E240" s="80" t="s">
        <v>15</v>
      </c>
      <c r="F240" s="81">
        <v>0</v>
      </c>
      <c r="G240" s="79">
        <v>0</v>
      </c>
      <c r="H240" s="79" t="str">
        <f t="shared" si="145"/>
        <v>00</v>
      </c>
      <c r="I240" s="82">
        <f>VLOOKUP(H240,'Tableau coefficient '!$A$3:$B$1004,2,FALSE)</f>
        <v>0</v>
      </c>
      <c r="J240" s="81">
        <v>0</v>
      </c>
      <c r="K240" s="79">
        <v>0</v>
      </c>
      <c r="L240" s="79" t="str">
        <f t="shared" si="146"/>
        <v>00</v>
      </c>
      <c r="M240" s="82">
        <f>VLOOKUP(L240,'Tableau coefficient '!$A$3:$B$1004,2,FALSE)</f>
        <v>0</v>
      </c>
      <c r="N240" s="81" t="s">
        <v>1507</v>
      </c>
      <c r="O240" s="79">
        <v>23</v>
      </c>
      <c r="P240" s="79" t="str">
        <f t="shared" si="147"/>
        <v>S23</v>
      </c>
      <c r="Q240" s="82">
        <f>VLOOKUP(P240,'Tableau coefficient '!$A$3:$B$1004,2,FALSE)</f>
        <v>90</v>
      </c>
      <c r="R240" s="81" t="s">
        <v>1507</v>
      </c>
      <c r="S240" s="79">
        <v>45</v>
      </c>
      <c r="T240" s="79" t="str">
        <f t="shared" si="148"/>
        <v>S45</v>
      </c>
      <c r="U240" s="82">
        <f>VLOOKUP(T240,'Tableau coefficient '!$A$3:$B$1004,2,FALSE)</f>
        <v>73.5</v>
      </c>
      <c r="V240" s="83" t="s">
        <v>1507</v>
      </c>
      <c r="W240" s="84">
        <v>28</v>
      </c>
      <c r="X240" s="84" t="str">
        <f t="shared" si="149"/>
        <v>S28</v>
      </c>
      <c r="Y240" s="85">
        <f>(VLOOKUP(X240,'Tableau coefficient '!$A$3:$B$1004,2,FALSE))*2</f>
        <v>172.5</v>
      </c>
      <c r="Z240" s="83" t="s">
        <v>1507</v>
      </c>
      <c r="AA240" s="75">
        <v>10</v>
      </c>
      <c r="AB240" s="84" t="str">
        <f t="shared" si="150"/>
        <v>S10</v>
      </c>
      <c r="AC240" s="85">
        <f>(VLOOKUP(AB240,'Tableau coefficient '!$A$3:$B$1004,2,FALSE))*2</f>
        <v>217.5</v>
      </c>
      <c r="AD240" s="81" t="s">
        <v>1568</v>
      </c>
      <c r="AE240" s="79">
        <v>26</v>
      </c>
      <c r="AF240" s="79" t="str">
        <f t="shared" si="151"/>
        <v>L26</v>
      </c>
      <c r="AG240" s="82">
        <f>VLOOKUP(AF240,'Tableau coefficient '!$A$3:$B$1004,2,FALSE)</f>
        <v>175.5</v>
      </c>
      <c r="AH240" s="81">
        <v>0</v>
      </c>
      <c r="AI240" s="79">
        <v>0</v>
      </c>
      <c r="AJ240" s="79" t="str">
        <f t="shared" si="152"/>
        <v>00</v>
      </c>
      <c r="AK240" s="82">
        <f>VLOOKUP(AJ240,'Tableau coefficient '!$A$3:$B$1004,2,FALSE)</f>
        <v>0</v>
      </c>
      <c r="AL240" s="81">
        <v>0</v>
      </c>
      <c r="AM240" s="79">
        <v>0</v>
      </c>
      <c r="AN240" s="79" t="str">
        <f t="shared" si="153"/>
        <v>00</v>
      </c>
      <c r="AO240" s="82">
        <f>VLOOKUP(AN240,'Tableau coefficient '!$A$3:$B$1004,2,FALSE)</f>
        <v>0</v>
      </c>
      <c r="AP240" s="81">
        <v>0</v>
      </c>
      <c r="AQ240" s="79">
        <v>0</v>
      </c>
      <c r="AR240" s="79" t="str">
        <f t="shared" si="154"/>
        <v>00</v>
      </c>
      <c r="AS240" s="82">
        <f>VLOOKUP(AR240,'Tableau coefficient '!$A$3:$B$1004,2,FALSE)</f>
        <v>0</v>
      </c>
      <c r="AT240" s="81">
        <v>0</v>
      </c>
      <c r="AU240" s="79">
        <v>0</v>
      </c>
      <c r="AV240" s="79" t="str">
        <f t="shared" si="155"/>
        <v>00</v>
      </c>
      <c r="AW240" s="82">
        <f>VLOOKUP(AV240,'Tableau coefficient '!$A$3:$B$1004,2,FALSE)</f>
        <v>0</v>
      </c>
      <c r="AX240" s="81" t="s">
        <v>1507</v>
      </c>
      <c r="AY240" s="79">
        <v>32</v>
      </c>
      <c r="AZ240" s="79" t="str">
        <f t="shared" si="156"/>
        <v>S32</v>
      </c>
      <c r="BA240" s="82">
        <f>VLOOKUP(AZ240,'Tableau coefficient '!$A$3:$B$1004,2,FALSE)</f>
        <v>83.25</v>
      </c>
      <c r="BB240" s="83" t="s">
        <v>1507</v>
      </c>
      <c r="BC240" s="84">
        <v>26</v>
      </c>
      <c r="BD240" s="84" t="str">
        <f t="shared" si="157"/>
        <v>S26</v>
      </c>
      <c r="BE240" s="85">
        <f>(VLOOKUP(BD240,'Tableau coefficient '!$A$3:$B$1004,2,FALSE))*2</f>
        <v>175.5</v>
      </c>
      <c r="BF240" s="81">
        <v>0</v>
      </c>
      <c r="BG240" s="79">
        <v>0</v>
      </c>
      <c r="BH240" s="79" t="str">
        <f t="shared" si="158"/>
        <v>00</v>
      </c>
      <c r="BI240" s="82">
        <f>VLOOKUP(BH240,'Tableau coefficient '!$A$3:$B$1004,2,FALSE)</f>
        <v>0</v>
      </c>
      <c r="BJ240" s="81">
        <v>0</v>
      </c>
      <c r="BK240" s="79">
        <v>0</v>
      </c>
      <c r="BL240" s="79" t="str">
        <f t="shared" si="159"/>
        <v>00</v>
      </c>
      <c r="BM240" s="82">
        <f>VLOOKUP(BL240,'Tableau coefficient '!$A$3:$B$1004,2,FALSE)</f>
        <v>0</v>
      </c>
      <c r="BN240" s="86">
        <f t="shared" si="160"/>
        <v>987.75</v>
      </c>
      <c r="BO240" s="79">
        <f t="shared" si="143"/>
        <v>38</v>
      </c>
    </row>
    <row r="241" spans="1:67" ht="14" customHeight="1">
      <c r="A241" s="89" t="s">
        <v>1420</v>
      </c>
      <c r="B241" s="80" t="s">
        <v>1421</v>
      </c>
      <c r="C241" s="99" t="s">
        <v>5</v>
      </c>
      <c r="D241" s="99" t="s">
        <v>1648</v>
      </c>
      <c r="E241" s="80" t="s">
        <v>11</v>
      </c>
      <c r="F241" s="81">
        <v>0</v>
      </c>
      <c r="G241" s="79">
        <v>0</v>
      </c>
      <c r="H241" s="79" t="str">
        <f t="shared" si="145"/>
        <v>00</v>
      </c>
      <c r="I241" s="82">
        <f>VLOOKUP(H241,'Tableau coefficient '!$A$3:$B$1004,2,FALSE)</f>
        <v>0</v>
      </c>
      <c r="J241" s="81" t="s">
        <v>1507</v>
      </c>
      <c r="K241" s="79">
        <v>15</v>
      </c>
      <c r="L241" s="79" t="str">
        <f t="shared" si="146"/>
        <v>S15</v>
      </c>
      <c r="M241" s="82">
        <f>VLOOKUP(L241,'Tableau coefficient '!$A$3:$B$1004,2,FALSE)</f>
        <v>96</v>
      </c>
      <c r="N241" s="81">
        <v>0</v>
      </c>
      <c r="O241" s="79">
        <v>0</v>
      </c>
      <c r="P241" s="79" t="str">
        <f t="shared" si="147"/>
        <v>00</v>
      </c>
      <c r="Q241" s="82">
        <f>VLOOKUP(P241,'Tableau coefficient '!$A$3:$B$1004,2,FALSE)</f>
        <v>0</v>
      </c>
      <c r="R241" s="81">
        <v>0</v>
      </c>
      <c r="S241" s="79">
        <v>0</v>
      </c>
      <c r="T241" s="79" t="str">
        <f t="shared" si="148"/>
        <v>00</v>
      </c>
      <c r="U241" s="82">
        <f>VLOOKUP(T241,'Tableau coefficient '!$A$3:$B$1004,2,FALSE)</f>
        <v>0</v>
      </c>
      <c r="V241" s="83" t="s">
        <v>1507</v>
      </c>
      <c r="W241" s="84">
        <v>22</v>
      </c>
      <c r="X241" s="84" t="str">
        <f t="shared" si="149"/>
        <v>S22</v>
      </c>
      <c r="Y241" s="85">
        <f>(VLOOKUP(X241,'Tableau coefficient '!$A$3:$B$1004,2,FALSE))*2</f>
        <v>181.5</v>
      </c>
      <c r="Z241" s="83">
        <v>0</v>
      </c>
      <c r="AA241" s="75">
        <v>0</v>
      </c>
      <c r="AB241" s="84" t="str">
        <f t="shared" si="150"/>
        <v>00</v>
      </c>
      <c r="AC241" s="85">
        <f>(VLOOKUP(AB241,'Tableau coefficient '!$A$3:$B$1004,2,FALSE))*2</f>
        <v>0</v>
      </c>
      <c r="AD241" s="81" t="s">
        <v>1507</v>
      </c>
      <c r="AE241" s="79">
        <v>19</v>
      </c>
      <c r="AF241" s="79" t="str">
        <f t="shared" si="151"/>
        <v>S19</v>
      </c>
      <c r="AG241" s="82">
        <f>VLOOKUP(AF241,'Tableau coefficient '!$A$3:$B$1004,2,FALSE)</f>
        <v>93</v>
      </c>
      <c r="AH241" s="81">
        <v>0</v>
      </c>
      <c r="AI241" s="79">
        <v>0</v>
      </c>
      <c r="AJ241" s="79" t="str">
        <f t="shared" si="152"/>
        <v>00</v>
      </c>
      <c r="AK241" s="82">
        <f>VLOOKUP(AJ241,'Tableau coefficient '!$A$3:$B$1004,2,FALSE)</f>
        <v>0</v>
      </c>
      <c r="AL241" s="81" t="s">
        <v>5</v>
      </c>
      <c r="AM241" s="79">
        <v>29</v>
      </c>
      <c r="AN241" s="79" t="str">
        <f t="shared" si="153"/>
        <v>M29</v>
      </c>
      <c r="AO241" s="82">
        <f>VLOOKUP(AN241,'Tableau coefficient '!$A$3:$B$1004,2,FALSE)</f>
        <v>114</v>
      </c>
      <c r="AP241" s="81">
        <v>0</v>
      </c>
      <c r="AQ241" s="79">
        <v>0</v>
      </c>
      <c r="AR241" s="79" t="str">
        <f t="shared" si="154"/>
        <v>00</v>
      </c>
      <c r="AS241" s="82">
        <f>VLOOKUP(AR241,'Tableau coefficient '!$A$3:$B$1004,2,FALSE)</f>
        <v>0</v>
      </c>
      <c r="AT241" s="81">
        <v>0</v>
      </c>
      <c r="AU241" s="79">
        <v>0</v>
      </c>
      <c r="AV241" s="79" t="str">
        <f t="shared" si="155"/>
        <v>00</v>
      </c>
      <c r="AW241" s="82">
        <f>VLOOKUP(AV241,'Tableau coefficient '!$A$3:$B$1004,2,FALSE)</f>
        <v>0</v>
      </c>
      <c r="AX241" s="81">
        <v>0</v>
      </c>
      <c r="AY241" s="79">
        <v>0</v>
      </c>
      <c r="AZ241" s="79" t="str">
        <f t="shared" si="156"/>
        <v>00</v>
      </c>
      <c r="BA241" s="82">
        <f>VLOOKUP(AZ241,'Tableau coefficient '!$A$3:$B$1004,2,FALSE)</f>
        <v>0</v>
      </c>
      <c r="BB241" s="83" t="s">
        <v>1507</v>
      </c>
      <c r="BC241" s="84">
        <v>39</v>
      </c>
      <c r="BD241" s="84" t="str">
        <f t="shared" si="157"/>
        <v>S39</v>
      </c>
      <c r="BE241" s="85">
        <f>(VLOOKUP(BD241,'Tableau coefficient '!$A$3:$B$1004,2,FALSE))*2</f>
        <v>156</v>
      </c>
      <c r="BF241" s="81">
        <v>0</v>
      </c>
      <c r="BG241" s="79">
        <v>0</v>
      </c>
      <c r="BH241" s="79" t="str">
        <f t="shared" si="158"/>
        <v>00</v>
      </c>
      <c r="BI241" s="82">
        <f>VLOOKUP(BH241,'Tableau coefficient '!$A$3:$B$1004,2,FALSE)</f>
        <v>0</v>
      </c>
      <c r="BJ241" s="81">
        <v>0</v>
      </c>
      <c r="BK241" s="79">
        <v>0</v>
      </c>
      <c r="BL241" s="79" t="str">
        <f t="shared" si="159"/>
        <v>00</v>
      </c>
      <c r="BM241" s="82">
        <f>VLOOKUP(BL241,'Tableau coefficient '!$A$3:$B$1004,2,FALSE)</f>
        <v>0</v>
      </c>
      <c r="BN241" s="86">
        <f t="shared" si="160"/>
        <v>640.5</v>
      </c>
      <c r="BO241" s="79">
        <f t="shared" si="143"/>
        <v>89</v>
      </c>
    </row>
    <row r="242" spans="1:67" ht="14" customHeight="1">
      <c r="A242" s="89" t="s">
        <v>1422</v>
      </c>
      <c r="B242" s="80" t="s">
        <v>1282</v>
      </c>
      <c r="C242" s="99" t="s">
        <v>5</v>
      </c>
      <c r="D242" s="99" t="s">
        <v>1647</v>
      </c>
      <c r="E242" s="80" t="s">
        <v>1067</v>
      </c>
      <c r="F242" s="81">
        <v>0</v>
      </c>
      <c r="G242" s="79">
        <v>0</v>
      </c>
      <c r="H242" s="79" t="str">
        <f t="shared" si="145"/>
        <v>00</v>
      </c>
      <c r="I242" s="82">
        <f>VLOOKUP(H242,'Tableau coefficient '!$A$3:$B$1004,2,FALSE)</f>
        <v>0</v>
      </c>
      <c r="J242" s="81">
        <v>0</v>
      </c>
      <c r="K242" s="79">
        <v>0</v>
      </c>
      <c r="L242" s="79" t="str">
        <f t="shared" si="146"/>
        <v>00</v>
      </c>
      <c r="M242" s="82">
        <f>VLOOKUP(L242,'Tableau coefficient '!$A$3:$B$1004,2,FALSE)</f>
        <v>0</v>
      </c>
      <c r="N242" s="81">
        <v>0</v>
      </c>
      <c r="O242" s="79">
        <v>0</v>
      </c>
      <c r="P242" s="79" t="str">
        <f t="shared" si="147"/>
        <v>00</v>
      </c>
      <c r="Q242" s="82">
        <f>VLOOKUP(P242,'Tableau coefficient '!$A$3:$B$1004,2,FALSE)</f>
        <v>0</v>
      </c>
      <c r="R242" s="81">
        <v>0</v>
      </c>
      <c r="S242" s="79">
        <v>0</v>
      </c>
      <c r="T242" s="79" t="str">
        <f t="shared" si="148"/>
        <v>00</v>
      </c>
      <c r="U242" s="82">
        <f>VLOOKUP(T242,'Tableau coefficient '!$A$3:$B$1004,2,FALSE)</f>
        <v>0</v>
      </c>
      <c r="V242" s="83">
        <v>0</v>
      </c>
      <c r="W242" s="84">
        <v>0</v>
      </c>
      <c r="X242" s="84" t="str">
        <f t="shared" si="149"/>
        <v>00</v>
      </c>
      <c r="Y242" s="85">
        <f>(VLOOKUP(X242,'Tableau coefficient '!$A$3:$B$1004,2,FALSE))*2</f>
        <v>0</v>
      </c>
      <c r="Z242" s="83">
        <v>0</v>
      </c>
      <c r="AA242" s="75">
        <v>0</v>
      </c>
      <c r="AB242" s="84" t="str">
        <f t="shared" si="150"/>
        <v>00</v>
      </c>
      <c r="AC242" s="85">
        <f>(VLOOKUP(AB242,'Tableau coefficient '!$A$3:$B$1004,2,FALSE))*2</f>
        <v>0</v>
      </c>
      <c r="AD242" s="81">
        <v>0</v>
      </c>
      <c r="AE242" s="79">
        <v>0</v>
      </c>
      <c r="AF242" s="79" t="str">
        <f t="shared" si="151"/>
        <v>00</v>
      </c>
      <c r="AG242" s="82">
        <f>VLOOKUP(AF242,'Tableau coefficient '!$A$3:$B$1004,2,FALSE)</f>
        <v>0</v>
      </c>
      <c r="AH242" s="81">
        <v>0</v>
      </c>
      <c r="AI242" s="79">
        <v>0</v>
      </c>
      <c r="AJ242" s="79" t="str">
        <f t="shared" si="152"/>
        <v>00</v>
      </c>
      <c r="AK242" s="82">
        <f>VLOOKUP(AJ242,'Tableau coefficient '!$A$3:$B$1004,2,FALSE)</f>
        <v>0</v>
      </c>
      <c r="AL242" s="81">
        <v>0</v>
      </c>
      <c r="AM242" s="79">
        <v>0</v>
      </c>
      <c r="AN242" s="79" t="str">
        <f t="shared" si="153"/>
        <v>00</v>
      </c>
      <c r="AO242" s="82">
        <f>VLOOKUP(AN242,'Tableau coefficient '!$A$3:$B$1004,2,FALSE)</f>
        <v>0</v>
      </c>
      <c r="AP242" s="81">
        <v>0</v>
      </c>
      <c r="AQ242" s="79">
        <v>0</v>
      </c>
      <c r="AR242" s="79" t="str">
        <f t="shared" si="154"/>
        <v>00</v>
      </c>
      <c r="AS242" s="82">
        <f>VLOOKUP(AR242,'Tableau coefficient '!$A$3:$B$1004,2,FALSE)</f>
        <v>0</v>
      </c>
      <c r="AT242" s="81">
        <v>0</v>
      </c>
      <c r="AU242" s="79">
        <v>0</v>
      </c>
      <c r="AV242" s="79" t="str">
        <f t="shared" si="155"/>
        <v>00</v>
      </c>
      <c r="AW242" s="82">
        <f>VLOOKUP(AV242,'Tableau coefficient '!$A$3:$B$1004,2,FALSE)</f>
        <v>0</v>
      </c>
      <c r="AX242" s="81">
        <v>0</v>
      </c>
      <c r="AY242" s="79">
        <v>0</v>
      </c>
      <c r="AZ242" s="79" t="str">
        <f t="shared" si="156"/>
        <v>00</v>
      </c>
      <c r="BA242" s="82">
        <f>VLOOKUP(AZ242,'Tableau coefficient '!$A$3:$B$1004,2,FALSE)</f>
        <v>0</v>
      </c>
      <c r="BB242" s="83">
        <v>0</v>
      </c>
      <c r="BC242" s="84">
        <v>0</v>
      </c>
      <c r="BD242" s="84" t="str">
        <f t="shared" si="157"/>
        <v>00</v>
      </c>
      <c r="BE242" s="85">
        <f>(VLOOKUP(BD242,'Tableau coefficient '!$A$3:$B$1004,2,FALSE))*2</f>
        <v>0</v>
      </c>
      <c r="BF242" s="81">
        <v>0</v>
      </c>
      <c r="BG242" s="79">
        <v>0</v>
      </c>
      <c r="BH242" s="79" t="str">
        <f t="shared" si="158"/>
        <v>00</v>
      </c>
      <c r="BI242" s="82">
        <f>VLOOKUP(BH242,'Tableau coefficient '!$A$3:$B$1004,2,FALSE)</f>
        <v>0</v>
      </c>
      <c r="BJ242" s="81">
        <v>0</v>
      </c>
      <c r="BK242" s="79">
        <v>0</v>
      </c>
      <c r="BL242" s="79" t="str">
        <f t="shared" si="159"/>
        <v>00</v>
      </c>
      <c r="BM242" s="82">
        <f>VLOOKUP(BL242,'Tableau coefficient '!$A$3:$B$1004,2,FALSE)</f>
        <v>0</v>
      </c>
      <c r="BN242" s="86">
        <f t="shared" si="160"/>
        <v>0</v>
      </c>
      <c r="BO242" s="79">
        <f t="shared" si="143"/>
        <v>303</v>
      </c>
    </row>
    <row r="243" spans="1:67" ht="14" customHeight="1">
      <c r="A243" s="89" t="s">
        <v>1174</v>
      </c>
      <c r="B243" s="80" t="s">
        <v>1423</v>
      </c>
      <c r="C243" s="99" t="s">
        <v>5</v>
      </c>
      <c r="D243" s="99" t="s">
        <v>1647</v>
      </c>
      <c r="E243" s="80" t="s">
        <v>15</v>
      </c>
      <c r="F243" s="81">
        <v>0</v>
      </c>
      <c r="G243" s="79">
        <v>0</v>
      </c>
      <c r="H243" s="79" t="str">
        <f t="shared" si="145"/>
        <v>00</v>
      </c>
      <c r="I243" s="82">
        <f>VLOOKUP(H243,'Tableau coefficient '!$A$3:$B$1004,2,FALSE)</f>
        <v>0</v>
      </c>
      <c r="J243" s="81">
        <v>0</v>
      </c>
      <c r="K243" s="79">
        <v>0</v>
      </c>
      <c r="L243" s="79" t="str">
        <f t="shared" si="146"/>
        <v>00</v>
      </c>
      <c r="M243" s="82">
        <f>VLOOKUP(L243,'Tableau coefficient '!$A$3:$B$1004,2,FALSE)</f>
        <v>0</v>
      </c>
      <c r="N243" s="81">
        <v>0</v>
      </c>
      <c r="O243" s="79">
        <v>0</v>
      </c>
      <c r="P243" s="79" t="str">
        <f t="shared" si="147"/>
        <v>00</v>
      </c>
      <c r="Q243" s="82">
        <f>VLOOKUP(P243,'Tableau coefficient '!$A$3:$B$1004,2,FALSE)</f>
        <v>0</v>
      </c>
      <c r="R243" s="81">
        <v>0</v>
      </c>
      <c r="S243" s="79">
        <v>0</v>
      </c>
      <c r="T243" s="79" t="str">
        <f t="shared" si="148"/>
        <v>00</v>
      </c>
      <c r="U243" s="82">
        <f>VLOOKUP(T243,'Tableau coefficient '!$A$3:$B$1004,2,FALSE)</f>
        <v>0</v>
      </c>
      <c r="V243" s="83">
        <v>0</v>
      </c>
      <c r="W243" s="84">
        <v>0</v>
      </c>
      <c r="X243" s="84" t="str">
        <f t="shared" si="149"/>
        <v>00</v>
      </c>
      <c r="Y243" s="85">
        <f>(VLOOKUP(X243,'Tableau coefficient '!$A$3:$B$1004,2,FALSE))*2</f>
        <v>0</v>
      </c>
      <c r="Z243" s="83" t="s">
        <v>1507</v>
      </c>
      <c r="AA243" s="75">
        <v>8</v>
      </c>
      <c r="AB243" s="84" t="str">
        <f t="shared" si="150"/>
        <v>S8</v>
      </c>
      <c r="AC243" s="85">
        <f>(VLOOKUP(AB243,'Tableau coefficient '!$A$3:$B$1004,2,FALSE))*2</f>
        <v>240</v>
      </c>
      <c r="AD243" s="81" t="s">
        <v>1507</v>
      </c>
      <c r="AE243" s="79">
        <v>18</v>
      </c>
      <c r="AF243" s="79" t="str">
        <f t="shared" si="151"/>
        <v>S18</v>
      </c>
      <c r="AG243" s="82">
        <f>VLOOKUP(AF243,'Tableau coefficient '!$A$3:$B$1004,2,FALSE)</f>
        <v>93.75</v>
      </c>
      <c r="AH243" s="81">
        <v>0</v>
      </c>
      <c r="AI243" s="79">
        <v>0</v>
      </c>
      <c r="AJ243" s="79" t="str">
        <f t="shared" si="152"/>
        <v>00</v>
      </c>
      <c r="AK243" s="82">
        <f>VLOOKUP(AJ243,'Tableau coefficient '!$A$3:$B$1004,2,FALSE)</f>
        <v>0</v>
      </c>
      <c r="AL243" s="81" t="s">
        <v>5</v>
      </c>
      <c r="AM243" s="79">
        <v>31</v>
      </c>
      <c r="AN243" s="79" t="str">
        <f t="shared" si="153"/>
        <v>M31</v>
      </c>
      <c r="AO243" s="82">
        <f>VLOOKUP(AN243,'Tableau coefficient '!$A$3:$B$1004,2,FALSE)</f>
        <v>112</v>
      </c>
      <c r="AP243" s="81">
        <v>0</v>
      </c>
      <c r="AQ243" s="79">
        <v>0</v>
      </c>
      <c r="AR243" s="79" t="str">
        <f t="shared" si="154"/>
        <v>00</v>
      </c>
      <c r="AS243" s="82">
        <f>VLOOKUP(AR243,'Tableau coefficient '!$A$3:$B$1004,2,FALSE)</f>
        <v>0</v>
      </c>
      <c r="AT243" s="81">
        <v>0</v>
      </c>
      <c r="AU243" s="79">
        <v>0</v>
      </c>
      <c r="AV243" s="79" t="str">
        <f t="shared" si="155"/>
        <v>00</v>
      </c>
      <c r="AW243" s="82">
        <f>VLOOKUP(AV243,'Tableau coefficient '!$A$3:$B$1004,2,FALSE)</f>
        <v>0</v>
      </c>
      <c r="AX243" s="81" t="s">
        <v>1507</v>
      </c>
      <c r="AY243" s="79">
        <v>27</v>
      </c>
      <c r="AZ243" s="79" t="str">
        <f t="shared" si="156"/>
        <v>S27</v>
      </c>
      <c r="BA243" s="82">
        <f>VLOOKUP(AZ243,'Tableau coefficient '!$A$3:$B$1004,2,FALSE)</f>
        <v>87</v>
      </c>
      <c r="BB243" s="83" t="s">
        <v>1507</v>
      </c>
      <c r="BC243" s="84">
        <v>17</v>
      </c>
      <c r="BD243" s="84" t="str">
        <f t="shared" si="157"/>
        <v>S17</v>
      </c>
      <c r="BE243" s="85">
        <f>(VLOOKUP(BD243,'Tableau coefficient '!$A$3:$B$1004,2,FALSE))*2</f>
        <v>189</v>
      </c>
      <c r="BF243" s="81">
        <v>0</v>
      </c>
      <c r="BG243" s="79">
        <v>0</v>
      </c>
      <c r="BH243" s="79" t="str">
        <f t="shared" si="158"/>
        <v>00</v>
      </c>
      <c r="BI243" s="82">
        <f>VLOOKUP(BH243,'Tableau coefficient '!$A$3:$B$1004,2,FALSE)</f>
        <v>0</v>
      </c>
      <c r="BJ243" s="81">
        <v>0</v>
      </c>
      <c r="BK243" s="79">
        <v>0</v>
      </c>
      <c r="BL243" s="79" t="str">
        <f t="shared" si="159"/>
        <v>00</v>
      </c>
      <c r="BM243" s="82">
        <f>VLOOKUP(BL243,'Tableau coefficient '!$A$3:$B$1004,2,FALSE)</f>
        <v>0</v>
      </c>
      <c r="BN243" s="86">
        <f t="shared" si="160"/>
        <v>721.75</v>
      </c>
      <c r="BO243" s="79">
        <f t="shared" si="143"/>
        <v>70</v>
      </c>
    </row>
    <row r="244" spans="1:67" ht="14" customHeight="1">
      <c r="A244" s="89" t="s">
        <v>1151</v>
      </c>
      <c r="B244" s="80" t="s">
        <v>1424</v>
      </c>
      <c r="C244" s="99" t="s">
        <v>5</v>
      </c>
      <c r="D244" s="99" t="s">
        <v>1648</v>
      </c>
      <c r="E244" s="80" t="s">
        <v>1067</v>
      </c>
      <c r="F244" s="81" t="s">
        <v>1506</v>
      </c>
      <c r="G244" s="79">
        <v>37</v>
      </c>
      <c r="H244" s="79" t="str">
        <f t="shared" si="145"/>
        <v>XS37</v>
      </c>
      <c r="I244" s="82">
        <f>VLOOKUP(H244,'Tableau coefficient '!$A$3:$B$1004,2,FALSE)</f>
        <v>53</v>
      </c>
      <c r="J244" s="81" t="s">
        <v>1507</v>
      </c>
      <c r="K244" s="79">
        <v>36</v>
      </c>
      <c r="L244" s="79" t="str">
        <f t="shared" si="146"/>
        <v>S36</v>
      </c>
      <c r="M244" s="82">
        <f>VLOOKUP(L244,'Tableau coefficient '!$A$3:$B$1004,2,FALSE)</f>
        <v>80.25</v>
      </c>
      <c r="N244" s="81" t="s">
        <v>1507</v>
      </c>
      <c r="O244" s="79">
        <v>13</v>
      </c>
      <c r="P244" s="79" t="str">
        <f t="shared" si="147"/>
        <v>S13</v>
      </c>
      <c r="Q244" s="82">
        <f>VLOOKUP(P244,'Tableau coefficient '!$A$3:$B$1004,2,FALSE)</f>
        <v>97.5</v>
      </c>
      <c r="R244" s="81">
        <v>0</v>
      </c>
      <c r="S244" s="79">
        <v>0</v>
      </c>
      <c r="T244" s="79" t="str">
        <f t="shared" si="148"/>
        <v>00</v>
      </c>
      <c r="U244" s="82">
        <f>VLOOKUP(T244,'Tableau coefficient '!$A$3:$B$1004,2,FALSE)</f>
        <v>0</v>
      </c>
      <c r="V244" s="83">
        <v>0</v>
      </c>
      <c r="W244" s="84">
        <v>0</v>
      </c>
      <c r="X244" s="84" t="str">
        <f t="shared" si="149"/>
        <v>00</v>
      </c>
      <c r="Y244" s="85">
        <f>(VLOOKUP(X244,'Tableau coefficient '!$A$3:$B$1004,2,FALSE))*2</f>
        <v>0</v>
      </c>
      <c r="Z244" s="83" t="s">
        <v>1507</v>
      </c>
      <c r="AA244" s="75">
        <v>7</v>
      </c>
      <c r="AB244" s="84" t="str">
        <f t="shared" si="150"/>
        <v>S7</v>
      </c>
      <c r="AC244" s="85">
        <f>(VLOOKUP(AB244,'Tableau coefficient '!$A$3:$B$1004,2,FALSE))*2</f>
        <v>255</v>
      </c>
      <c r="AD244" s="81">
        <v>0</v>
      </c>
      <c r="AE244" s="79">
        <v>0</v>
      </c>
      <c r="AF244" s="79" t="str">
        <f t="shared" si="151"/>
        <v>00</v>
      </c>
      <c r="AG244" s="82">
        <f>VLOOKUP(AF244,'Tableau coefficient '!$A$3:$B$1004,2,FALSE)</f>
        <v>0</v>
      </c>
      <c r="AH244" s="81">
        <v>0</v>
      </c>
      <c r="AI244" s="79">
        <v>0</v>
      </c>
      <c r="AJ244" s="79" t="str">
        <f t="shared" si="152"/>
        <v>00</v>
      </c>
      <c r="AK244" s="82">
        <f>VLOOKUP(AJ244,'Tableau coefficient '!$A$3:$B$1004,2,FALSE)</f>
        <v>0</v>
      </c>
      <c r="AL244" s="81" t="s">
        <v>1506</v>
      </c>
      <c r="AM244" s="79">
        <v>15</v>
      </c>
      <c r="AN244" s="79" t="str">
        <f t="shared" si="153"/>
        <v>XS15</v>
      </c>
      <c r="AO244" s="82">
        <f>VLOOKUP(AN244,'Tableau coefficient '!$A$3:$B$1004,2,FALSE)</f>
        <v>64</v>
      </c>
      <c r="AP244" s="81">
        <v>0</v>
      </c>
      <c r="AQ244" s="79">
        <v>0</v>
      </c>
      <c r="AR244" s="79" t="str">
        <f t="shared" si="154"/>
        <v>00</v>
      </c>
      <c r="AS244" s="82">
        <f>VLOOKUP(AR244,'Tableau coefficient '!$A$3:$B$1004,2,FALSE)</f>
        <v>0</v>
      </c>
      <c r="AT244" s="81">
        <v>0</v>
      </c>
      <c r="AU244" s="79">
        <v>0</v>
      </c>
      <c r="AV244" s="79" t="str">
        <f t="shared" si="155"/>
        <v>00</v>
      </c>
      <c r="AW244" s="82">
        <f>VLOOKUP(AV244,'Tableau coefficient '!$A$3:$B$1004,2,FALSE)</f>
        <v>0</v>
      </c>
      <c r="AX244" s="81" t="s">
        <v>1507</v>
      </c>
      <c r="AY244" s="79">
        <v>24</v>
      </c>
      <c r="AZ244" s="79" t="str">
        <f t="shared" si="156"/>
        <v>S24</v>
      </c>
      <c r="BA244" s="82">
        <f>VLOOKUP(AZ244,'Tableau coefficient '!$A$3:$B$1004,2,FALSE)</f>
        <v>89.25</v>
      </c>
      <c r="BB244" s="83">
        <v>0</v>
      </c>
      <c r="BC244" s="84">
        <v>0</v>
      </c>
      <c r="BD244" s="84" t="str">
        <f t="shared" si="157"/>
        <v>00</v>
      </c>
      <c r="BE244" s="85">
        <f>(VLOOKUP(BD244,'Tableau coefficient '!$A$3:$B$1004,2,FALSE))*2</f>
        <v>0</v>
      </c>
      <c r="BF244" s="81">
        <v>0</v>
      </c>
      <c r="BG244" s="79">
        <v>0</v>
      </c>
      <c r="BH244" s="79" t="str">
        <f t="shared" si="158"/>
        <v>00</v>
      </c>
      <c r="BI244" s="82">
        <f>VLOOKUP(BH244,'Tableau coefficient '!$A$3:$B$1004,2,FALSE)</f>
        <v>0</v>
      </c>
      <c r="BJ244" s="81">
        <v>0</v>
      </c>
      <c r="BK244" s="79">
        <v>0</v>
      </c>
      <c r="BL244" s="79" t="str">
        <f t="shared" si="159"/>
        <v>00</v>
      </c>
      <c r="BM244" s="82">
        <f>VLOOKUP(BL244,'Tableau coefficient '!$A$3:$B$1004,2,FALSE)</f>
        <v>0</v>
      </c>
      <c r="BN244" s="86">
        <f t="shared" si="160"/>
        <v>639</v>
      </c>
      <c r="BO244" s="79">
        <f t="shared" si="143"/>
        <v>90</v>
      </c>
    </row>
    <row r="245" spans="1:67" ht="14" customHeight="1">
      <c r="A245" s="89" t="s">
        <v>1425</v>
      </c>
      <c r="B245" s="80" t="s">
        <v>1426</v>
      </c>
      <c r="C245" s="99" t="s">
        <v>5</v>
      </c>
      <c r="D245" s="99" t="s">
        <v>1647</v>
      </c>
      <c r="E245" s="80" t="s">
        <v>13</v>
      </c>
      <c r="F245" s="81">
        <v>0</v>
      </c>
      <c r="G245" s="79">
        <v>0</v>
      </c>
      <c r="H245" s="79" t="str">
        <f t="shared" si="145"/>
        <v>00</v>
      </c>
      <c r="I245" s="82">
        <f>VLOOKUP(H245,'Tableau coefficient '!$A$3:$B$1004,2,FALSE)</f>
        <v>0</v>
      </c>
      <c r="J245" s="81" t="s">
        <v>1507</v>
      </c>
      <c r="K245" s="79">
        <v>33</v>
      </c>
      <c r="L245" s="79" t="str">
        <f t="shared" si="146"/>
        <v>S33</v>
      </c>
      <c r="M245" s="82">
        <f>VLOOKUP(L245,'Tableau coefficient '!$A$3:$B$1004,2,FALSE)</f>
        <v>82.5</v>
      </c>
      <c r="N245" s="81" t="s">
        <v>5</v>
      </c>
      <c r="O245" s="79">
        <v>14</v>
      </c>
      <c r="P245" s="79" t="str">
        <f t="shared" si="147"/>
        <v>M14</v>
      </c>
      <c r="Q245" s="82">
        <f>VLOOKUP(P245,'Tableau coefficient '!$A$3:$B$1004,2,FALSE)</f>
        <v>129</v>
      </c>
      <c r="R245" s="81" t="s">
        <v>1507</v>
      </c>
      <c r="S245" s="79">
        <v>43</v>
      </c>
      <c r="T245" s="79" t="str">
        <f t="shared" si="148"/>
        <v>S43</v>
      </c>
      <c r="U245" s="82">
        <f>VLOOKUP(T245,'Tableau coefficient '!$A$3:$B$1004,2,FALSE)</f>
        <v>75</v>
      </c>
      <c r="V245" s="83">
        <v>0</v>
      </c>
      <c r="W245" s="84">
        <v>0</v>
      </c>
      <c r="X245" s="84" t="str">
        <f t="shared" si="149"/>
        <v>00</v>
      </c>
      <c r="Y245" s="85">
        <f>(VLOOKUP(X245,'Tableau coefficient '!$A$3:$B$1004,2,FALSE))*2</f>
        <v>0</v>
      </c>
      <c r="Z245" s="83" t="s">
        <v>1507</v>
      </c>
      <c r="AA245" s="75">
        <v>14</v>
      </c>
      <c r="AB245" s="84" t="str">
        <f t="shared" si="150"/>
        <v>S14</v>
      </c>
      <c r="AC245" s="85">
        <f>(VLOOKUP(AB245,'Tableau coefficient '!$A$3:$B$1004,2,FALSE))*2</f>
        <v>193.5</v>
      </c>
      <c r="AD245" s="81" t="s">
        <v>1568</v>
      </c>
      <c r="AE245" s="79">
        <v>20</v>
      </c>
      <c r="AF245" s="79" t="str">
        <f t="shared" si="151"/>
        <v>L20</v>
      </c>
      <c r="AG245" s="82">
        <f>VLOOKUP(AF245,'Tableau coefficient '!$A$3:$B$1004,2,FALSE)</f>
        <v>184.5</v>
      </c>
      <c r="AH245" s="81">
        <v>0</v>
      </c>
      <c r="AI245" s="79">
        <v>0</v>
      </c>
      <c r="AJ245" s="79" t="str">
        <f t="shared" si="152"/>
        <v>00</v>
      </c>
      <c r="AK245" s="82">
        <f>VLOOKUP(AJ245,'Tableau coefficient '!$A$3:$B$1004,2,FALSE)</f>
        <v>0</v>
      </c>
      <c r="AL245" s="81" t="s">
        <v>5</v>
      </c>
      <c r="AM245" s="79">
        <v>50</v>
      </c>
      <c r="AN245" s="79" t="str">
        <f t="shared" si="153"/>
        <v>M50</v>
      </c>
      <c r="AO245" s="82">
        <f>VLOOKUP(AN245,'Tableau coefficient '!$A$3:$B$1004,2,FALSE)</f>
        <v>93</v>
      </c>
      <c r="AP245" s="81">
        <v>0</v>
      </c>
      <c r="AQ245" s="79">
        <v>0</v>
      </c>
      <c r="AR245" s="79" t="str">
        <f t="shared" si="154"/>
        <v>00</v>
      </c>
      <c r="AS245" s="82">
        <f>VLOOKUP(AR245,'Tableau coefficient '!$A$3:$B$1004,2,FALSE)</f>
        <v>0</v>
      </c>
      <c r="AT245" s="81">
        <v>0</v>
      </c>
      <c r="AU245" s="79">
        <v>0</v>
      </c>
      <c r="AV245" s="79" t="str">
        <f t="shared" si="155"/>
        <v>00</v>
      </c>
      <c r="AW245" s="82">
        <f>VLOOKUP(AV245,'Tableau coefficient '!$A$3:$B$1004,2,FALSE)</f>
        <v>0</v>
      </c>
      <c r="AX245" s="81" t="s">
        <v>1507</v>
      </c>
      <c r="AY245" s="79">
        <v>41</v>
      </c>
      <c r="AZ245" s="79" t="str">
        <f t="shared" si="156"/>
        <v>S41</v>
      </c>
      <c r="BA245" s="82">
        <f>VLOOKUP(AZ245,'Tableau coefficient '!$A$3:$B$1004,2,FALSE)</f>
        <v>76.5</v>
      </c>
      <c r="BB245" s="83" t="s">
        <v>1507</v>
      </c>
      <c r="BC245" s="84">
        <v>60</v>
      </c>
      <c r="BD245" s="84" t="str">
        <f t="shared" si="157"/>
        <v>S60</v>
      </c>
      <c r="BE245" s="85">
        <f>(VLOOKUP(BD245,'Tableau coefficient '!$A$3:$B$1004,2,FALSE))*2</f>
        <v>124.5</v>
      </c>
      <c r="BF245" s="81">
        <v>0</v>
      </c>
      <c r="BG245" s="79">
        <v>0</v>
      </c>
      <c r="BH245" s="79" t="str">
        <f t="shared" si="158"/>
        <v>00</v>
      </c>
      <c r="BI245" s="82">
        <f>VLOOKUP(BH245,'Tableau coefficient '!$A$3:$B$1004,2,FALSE)</f>
        <v>0</v>
      </c>
      <c r="BJ245" s="81">
        <v>0</v>
      </c>
      <c r="BK245" s="79">
        <v>0</v>
      </c>
      <c r="BL245" s="79" t="str">
        <f t="shared" si="159"/>
        <v>00</v>
      </c>
      <c r="BM245" s="82">
        <f>VLOOKUP(BL245,'Tableau coefficient '!$A$3:$B$1004,2,FALSE)</f>
        <v>0</v>
      </c>
      <c r="BN245" s="86">
        <f t="shared" si="160"/>
        <v>958.5</v>
      </c>
      <c r="BO245" s="79">
        <f t="shared" si="143"/>
        <v>41</v>
      </c>
    </row>
    <row r="246" spans="1:67" ht="14" customHeight="1">
      <c r="A246" s="89" t="s">
        <v>1427</v>
      </c>
      <c r="B246" s="80" t="s">
        <v>1428</v>
      </c>
      <c r="C246" s="99" t="s">
        <v>5</v>
      </c>
      <c r="D246" s="99" t="s">
        <v>1648</v>
      </c>
      <c r="E246" s="80" t="s">
        <v>15</v>
      </c>
      <c r="F246" s="81">
        <v>0</v>
      </c>
      <c r="G246" s="79">
        <v>0</v>
      </c>
      <c r="H246" s="79" t="str">
        <f t="shared" si="145"/>
        <v>00</v>
      </c>
      <c r="I246" s="82">
        <f>VLOOKUP(H246,'Tableau coefficient '!$A$3:$B$1004,2,FALSE)</f>
        <v>0</v>
      </c>
      <c r="J246" s="81">
        <v>0</v>
      </c>
      <c r="K246" s="79">
        <v>0</v>
      </c>
      <c r="L246" s="79" t="str">
        <f t="shared" si="146"/>
        <v>00</v>
      </c>
      <c r="M246" s="82">
        <f>VLOOKUP(L246,'Tableau coefficient '!$A$3:$B$1004,2,FALSE)</f>
        <v>0</v>
      </c>
      <c r="N246" s="81">
        <v>0</v>
      </c>
      <c r="O246" s="79">
        <v>0</v>
      </c>
      <c r="P246" s="79" t="str">
        <f t="shared" si="147"/>
        <v>00</v>
      </c>
      <c r="Q246" s="82">
        <f>VLOOKUP(P246,'Tableau coefficient '!$A$3:$B$1004,2,FALSE)</f>
        <v>0</v>
      </c>
      <c r="R246" s="81">
        <v>0</v>
      </c>
      <c r="S246" s="79">
        <v>0</v>
      </c>
      <c r="T246" s="79" t="str">
        <f t="shared" si="148"/>
        <v>00</v>
      </c>
      <c r="U246" s="82">
        <f>VLOOKUP(T246,'Tableau coefficient '!$A$3:$B$1004,2,FALSE)</f>
        <v>0</v>
      </c>
      <c r="V246" s="83">
        <v>0</v>
      </c>
      <c r="W246" s="84">
        <v>0</v>
      </c>
      <c r="X246" s="84" t="str">
        <f t="shared" si="149"/>
        <v>00</v>
      </c>
      <c r="Y246" s="85">
        <f>(VLOOKUP(X246,'Tableau coefficient '!$A$3:$B$1004,2,FALSE))*2</f>
        <v>0</v>
      </c>
      <c r="Z246" s="83" t="s">
        <v>1507</v>
      </c>
      <c r="AA246" s="75">
        <v>20</v>
      </c>
      <c r="AB246" s="84" t="str">
        <f t="shared" si="150"/>
        <v>S20</v>
      </c>
      <c r="AC246" s="85">
        <f>(VLOOKUP(AB246,'Tableau coefficient '!$A$3:$B$1004,2,FALSE))*2</f>
        <v>184.5</v>
      </c>
      <c r="AD246" s="81" t="s">
        <v>1507</v>
      </c>
      <c r="AE246" s="79">
        <v>36</v>
      </c>
      <c r="AF246" s="79" t="str">
        <f t="shared" si="151"/>
        <v>S36</v>
      </c>
      <c r="AG246" s="82">
        <f>VLOOKUP(AF246,'Tableau coefficient '!$A$3:$B$1004,2,FALSE)</f>
        <v>80.25</v>
      </c>
      <c r="AH246" s="81">
        <v>0</v>
      </c>
      <c r="AI246" s="79">
        <v>0</v>
      </c>
      <c r="AJ246" s="79" t="str">
        <f t="shared" si="152"/>
        <v>00</v>
      </c>
      <c r="AK246" s="82">
        <f>VLOOKUP(AJ246,'Tableau coefficient '!$A$3:$B$1004,2,FALSE)</f>
        <v>0</v>
      </c>
      <c r="AL246" s="81" t="s">
        <v>5</v>
      </c>
      <c r="AM246" s="79">
        <v>122</v>
      </c>
      <c r="AN246" s="79" t="str">
        <f t="shared" si="153"/>
        <v>M122</v>
      </c>
      <c r="AO246" s="82">
        <f>VLOOKUP(AN246,'Tableau coefficient '!$A$3:$B$1004,2,FALSE)</f>
        <v>21</v>
      </c>
      <c r="AP246" s="81">
        <v>0</v>
      </c>
      <c r="AQ246" s="79">
        <v>0</v>
      </c>
      <c r="AR246" s="79" t="str">
        <f t="shared" si="154"/>
        <v>00</v>
      </c>
      <c r="AS246" s="82">
        <f>VLOOKUP(AR246,'Tableau coefficient '!$A$3:$B$1004,2,FALSE)</f>
        <v>0</v>
      </c>
      <c r="AT246" s="81">
        <v>0</v>
      </c>
      <c r="AU246" s="79">
        <v>0</v>
      </c>
      <c r="AV246" s="79" t="str">
        <f t="shared" si="155"/>
        <v>00</v>
      </c>
      <c r="AW246" s="82">
        <f>VLOOKUP(AV246,'Tableau coefficient '!$A$3:$B$1004,2,FALSE)</f>
        <v>0</v>
      </c>
      <c r="AX246" s="81">
        <v>0</v>
      </c>
      <c r="AY246" s="79">
        <v>0</v>
      </c>
      <c r="AZ246" s="79" t="str">
        <f t="shared" si="156"/>
        <v>00</v>
      </c>
      <c r="BA246" s="82">
        <f>VLOOKUP(AZ246,'Tableau coefficient '!$A$3:$B$1004,2,FALSE)</f>
        <v>0</v>
      </c>
      <c r="BB246" s="83">
        <v>0</v>
      </c>
      <c r="BC246" s="84">
        <v>0</v>
      </c>
      <c r="BD246" s="84" t="str">
        <f t="shared" si="157"/>
        <v>00</v>
      </c>
      <c r="BE246" s="85">
        <f>(VLOOKUP(BD246,'Tableau coefficient '!$A$3:$B$1004,2,FALSE))*2</f>
        <v>0</v>
      </c>
      <c r="BF246" s="81">
        <v>0</v>
      </c>
      <c r="BG246" s="79">
        <v>0</v>
      </c>
      <c r="BH246" s="79" t="str">
        <f t="shared" si="158"/>
        <v>00</v>
      </c>
      <c r="BI246" s="82">
        <f>VLOOKUP(BH246,'Tableau coefficient '!$A$3:$B$1004,2,FALSE)</f>
        <v>0</v>
      </c>
      <c r="BJ246" s="81">
        <v>0</v>
      </c>
      <c r="BK246" s="79">
        <v>0</v>
      </c>
      <c r="BL246" s="79" t="str">
        <f t="shared" si="159"/>
        <v>00</v>
      </c>
      <c r="BM246" s="82">
        <f>VLOOKUP(BL246,'Tableau coefficient '!$A$3:$B$1004,2,FALSE)</f>
        <v>0</v>
      </c>
      <c r="BN246" s="86">
        <f t="shared" si="160"/>
        <v>285.75</v>
      </c>
      <c r="BO246" s="79">
        <f t="shared" si="143"/>
        <v>187</v>
      </c>
    </row>
    <row r="247" spans="1:67" ht="14" customHeight="1">
      <c r="A247" s="89" t="s">
        <v>1429</v>
      </c>
      <c r="B247" s="80" t="s">
        <v>1430</v>
      </c>
      <c r="C247" s="99" t="s">
        <v>5</v>
      </c>
      <c r="D247" s="99" t="s">
        <v>1650</v>
      </c>
      <c r="E247" s="80" t="s">
        <v>13</v>
      </c>
      <c r="F247" s="81">
        <v>0</v>
      </c>
      <c r="G247" s="79">
        <v>0</v>
      </c>
      <c r="H247" s="79" t="str">
        <f t="shared" si="145"/>
        <v>00</v>
      </c>
      <c r="I247" s="82">
        <f>VLOOKUP(H247,'Tableau coefficient '!$A$3:$B$1004,2,FALSE)</f>
        <v>0</v>
      </c>
      <c r="J247" s="81" t="s">
        <v>1507</v>
      </c>
      <c r="K247" s="79">
        <v>25</v>
      </c>
      <c r="L247" s="79" t="str">
        <f t="shared" si="146"/>
        <v>S25</v>
      </c>
      <c r="M247" s="82">
        <f>VLOOKUP(L247,'Tableau coefficient '!$A$3:$B$1004,2,FALSE)</f>
        <v>88.5</v>
      </c>
      <c r="N247" s="81" t="s">
        <v>1506</v>
      </c>
      <c r="O247" s="79">
        <v>41</v>
      </c>
      <c r="P247" s="79" t="str">
        <f t="shared" si="147"/>
        <v>XS41</v>
      </c>
      <c r="Q247" s="82">
        <f>VLOOKUP(P247,'Tableau coefficient '!$A$3:$B$1004,2,FALSE)</f>
        <v>51</v>
      </c>
      <c r="R247" s="81">
        <v>0</v>
      </c>
      <c r="S247" s="79">
        <v>0</v>
      </c>
      <c r="T247" s="79" t="str">
        <f t="shared" si="148"/>
        <v>00</v>
      </c>
      <c r="U247" s="82">
        <f>VLOOKUP(T247,'Tableau coefficient '!$A$3:$B$1004,2,FALSE)</f>
        <v>0</v>
      </c>
      <c r="V247" s="83" t="s">
        <v>1507</v>
      </c>
      <c r="W247" s="84">
        <v>31</v>
      </c>
      <c r="X247" s="84" t="str">
        <f t="shared" si="149"/>
        <v>S31</v>
      </c>
      <c r="Y247" s="85">
        <f>(VLOOKUP(X247,'Tableau coefficient '!$A$3:$B$1004,2,FALSE))*2</f>
        <v>168</v>
      </c>
      <c r="Z247" s="83" t="s">
        <v>1507</v>
      </c>
      <c r="AA247" s="75">
        <v>11</v>
      </c>
      <c r="AB247" s="84" t="str">
        <f t="shared" si="150"/>
        <v>S11</v>
      </c>
      <c r="AC247" s="85">
        <f>(VLOOKUP(AB247,'Tableau coefficient '!$A$3:$B$1004,2,FALSE))*2</f>
        <v>210</v>
      </c>
      <c r="AD247" s="81">
        <v>0</v>
      </c>
      <c r="AE247" s="79">
        <v>0</v>
      </c>
      <c r="AF247" s="79" t="str">
        <f t="shared" si="151"/>
        <v>00</v>
      </c>
      <c r="AG247" s="82">
        <f>VLOOKUP(AF247,'Tableau coefficient '!$A$3:$B$1004,2,FALSE)</f>
        <v>0</v>
      </c>
      <c r="AH247" s="81">
        <v>0</v>
      </c>
      <c r="AI247" s="79">
        <v>0</v>
      </c>
      <c r="AJ247" s="79" t="str">
        <f t="shared" si="152"/>
        <v>00</v>
      </c>
      <c r="AK247" s="82">
        <f>VLOOKUP(AJ247,'Tableau coefficient '!$A$3:$B$1004,2,FALSE)</f>
        <v>0</v>
      </c>
      <c r="AL247" s="81">
        <v>0</v>
      </c>
      <c r="AM247" s="79">
        <v>0</v>
      </c>
      <c r="AN247" s="79" t="str">
        <f t="shared" si="153"/>
        <v>00</v>
      </c>
      <c r="AO247" s="82">
        <f>VLOOKUP(AN247,'Tableau coefficient '!$A$3:$B$1004,2,FALSE)</f>
        <v>0</v>
      </c>
      <c r="AP247" s="81">
        <v>0</v>
      </c>
      <c r="AQ247" s="79">
        <v>0</v>
      </c>
      <c r="AR247" s="79" t="str">
        <f t="shared" si="154"/>
        <v>00</v>
      </c>
      <c r="AS247" s="82">
        <f>VLOOKUP(AR247,'Tableau coefficient '!$A$3:$B$1004,2,FALSE)</f>
        <v>0</v>
      </c>
      <c r="AT247" s="81">
        <v>0</v>
      </c>
      <c r="AU247" s="79">
        <v>0</v>
      </c>
      <c r="AV247" s="79" t="str">
        <f t="shared" si="155"/>
        <v>00</v>
      </c>
      <c r="AW247" s="82">
        <f>VLOOKUP(AV247,'Tableau coefficient '!$A$3:$B$1004,2,FALSE)</f>
        <v>0</v>
      </c>
      <c r="AX247" s="81">
        <v>0</v>
      </c>
      <c r="AY247" s="79">
        <v>0</v>
      </c>
      <c r="AZ247" s="79" t="str">
        <f t="shared" si="156"/>
        <v>00</v>
      </c>
      <c r="BA247" s="82">
        <f>VLOOKUP(AZ247,'Tableau coefficient '!$A$3:$B$1004,2,FALSE)</f>
        <v>0</v>
      </c>
      <c r="BB247" s="83">
        <v>0</v>
      </c>
      <c r="BC247" s="84">
        <v>0</v>
      </c>
      <c r="BD247" s="84" t="str">
        <f t="shared" si="157"/>
        <v>00</v>
      </c>
      <c r="BE247" s="85">
        <f>(VLOOKUP(BD247,'Tableau coefficient '!$A$3:$B$1004,2,FALSE))*2</f>
        <v>0</v>
      </c>
      <c r="BF247" s="81">
        <v>0</v>
      </c>
      <c r="BG247" s="79">
        <v>0</v>
      </c>
      <c r="BH247" s="79" t="str">
        <f t="shared" si="158"/>
        <v>00</v>
      </c>
      <c r="BI247" s="82">
        <f>VLOOKUP(BH247,'Tableau coefficient '!$A$3:$B$1004,2,FALSE)</f>
        <v>0</v>
      </c>
      <c r="BJ247" s="81">
        <v>0</v>
      </c>
      <c r="BK247" s="79">
        <v>0</v>
      </c>
      <c r="BL247" s="79" t="str">
        <f t="shared" si="159"/>
        <v>00</v>
      </c>
      <c r="BM247" s="82">
        <f>VLOOKUP(BL247,'Tableau coefficient '!$A$3:$B$1004,2,FALSE)</f>
        <v>0</v>
      </c>
      <c r="BN247" s="86">
        <f t="shared" si="160"/>
        <v>517.5</v>
      </c>
      <c r="BO247" s="79">
        <f t="shared" si="143"/>
        <v>116</v>
      </c>
    </row>
    <row r="248" spans="1:67" ht="14" customHeight="1">
      <c r="A248" s="89" t="s">
        <v>1431</v>
      </c>
      <c r="B248" s="80" t="s">
        <v>1432</v>
      </c>
      <c r="C248" s="99" t="s">
        <v>5</v>
      </c>
      <c r="D248" s="99" t="s">
        <v>1649</v>
      </c>
      <c r="E248" s="80" t="s">
        <v>1067</v>
      </c>
      <c r="F248" s="81" t="s">
        <v>1507</v>
      </c>
      <c r="G248" s="79">
        <v>60</v>
      </c>
      <c r="H248" s="79" t="str">
        <f t="shared" si="145"/>
        <v>S60</v>
      </c>
      <c r="I248" s="82">
        <f>VLOOKUP(H248,'Tableau coefficient '!$A$3:$B$1004,2,FALSE)</f>
        <v>62.25</v>
      </c>
      <c r="J248" s="81">
        <v>0</v>
      </c>
      <c r="K248" s="79">
        <v>0</v>
      </c>
      <c r="L248" s="79" t="str">
        <f t="shared" si="146"/>
        <v>00</v>
      </c>
      <c r="M248" s="82">
        <f>VLOOKUP(L248,'Tableau coefficient '!$A$3:$B$1004,2,FALSE)</f>
        <v>0</v>
      </c>
      <c r="N248" s="81">
        <v>0</v>
      </c>
      <c r="O248" s="79">
        <v>0</v>
      </c>
      <c r="P248" s="79" t="str">
        <f t="shared" si="147"/>
        <v>00</v>
      </c>
      <c r="Q248" s="82">
        <f>VLOOKUP(P248,'Tableau coefficient '!$A$3:$B$1004,2,FALSE)</f>
        <v>0</v>
      </c>
      <c r="R248" s="81">
        <v>0</v>
      </c>
      <c r="S248" s="79">
        <v>0</v>
      </c>
      <c r="T248" s="79" t="str">
        <f t="shared" si="148"/>
        <v>00</v>
      </c>
      <c r="U248" s="82">
        <f>VLOOKUP(T248,'Tableau coefficient '!$A$3:$B$1004,2,FALSE)</f>
        <v>0</v>
      </c>
      <c r="V248" s="83">
        <v>0</v>
      </c>
      <c r="W248" s="84">
        <v>0</v>
      </c>
      <c r="X248" s="84" t="str">
        <f t="shared" si="149"/>
        <v>00</v>
      </c>
      <c r="Y248" s="85">
        <f>(VLOOKUP(X248,'Tableau coefficient '!$A$3:$B$1004,2,FALSE))*2</f>
        <v>0</v>
      </c>
      <c r="Z248" s="83">
        <v>0</v>
      </c>
      <c r="AA248" s="75">
        <v>0</v>
      </c>
      <c r="AB248" s="84" t="str">
        <f t="shared" si="150"/>
        <v>00</v>
      </c>
      <c r="AC248" s="85">
        <f>(VLOOKUP(AB248,'Tableau coefficient '!$A$3:$B$1004,2,FALSE))*2</f>
        <v>0</v>
      </c>
      <c r="AD248" s="81">
        <v>0</v>
      </c>
      <c r="AE248" s="79">
        <v>0</v>
      </c>
      <c r="AF248" s="79" t="str">
        <f t="shared" si="151"/>
        <v>00</v>
      </c>
      <c r="AG248" s="82">
        <f>VLOOKUP(AF248,'Tableau coefficient '!$A$3:$B$1004,2,FALSE)</f>
        <v>0</v>
      </c>
      <c r="AH248" s="81">
        <v>0</v>
      </c>
      <c r="AI248" s="79">
        <v>0</v>
      </c>
      <c r="AJ248" s="79" t="str">
        <f t="shared" si="152"/>
        <v>00</v>
      </c>
      <c r="AK248" s="82">
        <f>VLOOKUP(AJ248,'Tableau coefficient '!$A$3:$B$1004,2,FALSE)</f>
        <v>0</v>
      </c>
      <c r="AL248" s="81" t="s">
        <v>1506</v>
      </c>
      <c r="AM248" s="79">
        <v>51</v>
      </c>
      <c r="AN248" s="79" t="str">
        <f t="shared" si="153"/>
        <v>XS51</v>
      </c>
      <c r="AO248" s="82">
        <f>VLOOKUP(AN248,'Tableau coefficient '!$A$3:$B$1004,2,FALSE)</f>
        <v>46</v>
      </c>
      <c r="AP248" s="81">
        <v>0</v>
      </c>
      <c r="AQ248" s="79">
        <v>0</v>
      </c>
      <c r="AR248" s="79" t="str">
        <f t="shared" si="154"/>
        <v>00</v>
      </c>
      <c r="AS248" s="82">
        <f>VLOOKUP(AR248,'Tableau coefficient '!$A$3:$B$1004,2,FALSE)</f>
        <v>0</v>
      </c>
      <c r="AT248" s="81">
        <v>0</v>
      </c>
      <c r="AU248" s="79">
        <v>0</v>
      </c>
      <c r="AV248" s="79" t="str">
        <f t="shared" si="155"/>
        <v>00</v>
      </c>
      <c r="AW248" s="82">
        <f>VLOOKUP(AV248,'Tableau coefficient '!$A$3:$B$1004,2,FALSE)</f>
        <v>0</v>
      </c>
      <c r="AX248" s="81">
        <v>0</v>
      </c>
      <c r="AY248" s="79">
        <v>0</v>
      </c>
      <c r="AZ248" s="79" t="str">
        <f t="shared" si="156"/>
        <v>00</v>
      </c>
      <c r="BA248" s="82">
        <f>VLOOKUP(AZ248,'Tableau coefficient '!$A$3:$B$1004,2,FALSE)</f>
        <v>0</v>
      </c>
      <c r="BB248" s="83" t="s">
        <v>1506</v>
      </c>
      <c r="BC248" s="84">
        <v>39</v>
      </c>
      <c r="BD248" s="84" t="str">
        <f t="shared" si="157"/>
        <v>XS39</v>
      </c>
      <c r="BE248" s="85">
        <f>(VLOOKUP(BD248,'Tableau coefficient '!$A$3:$B$1004,2,FALSE))*2</f>
        <v>104</v>
      </c>
      <c r="BF248" s="81">
        <v>0</v>
      </c>
      <c r="BG248" s="79">
        <v>0</v>
      </c>
      <c r="BH248" s="79" t="str">
        <f t="shared" si="158"/>
        <v>00</v>
      </c>
      <c r="BI248" s="82">
        <f>VLOOKUP(BH248,'Tableau coefficient '!$A$3:$B$1004,2,FALSE)</f>
        <v>0</v>
      </c>
      <c r="BJ248" s="81">
        <v>0</v>
      </c>
      <c r="BK248" s="79">
        <v>0</v>
      </c>
      <c r="BL248" s="79" t="str">
        <f t="shared" si="159"/>
        <v>00</v>
      </c>
      <c r="BM248" s="82">
        <f>VLOOKUP(BL248,'Tableau coefficient '!$A$3:$B$1004,2,FALSE)</f>
        <v>0</v>
      </c>
      <c r="BN248" s="86">
        <f t="shared" si="160"/>
        <v>212.25</v>
      </c>
      <c r="BO248" s="79">
        <f t="shared" si="143"/>
        <v>220</v>
      </c>
    </row>
    <row r="249" spans="1:67" ht="14" customHeight="1">
      <c r="A249" s="89" t="s">
        <v>1433</v>
      </c>
      <c r="B249" s="80" t="s">
        <v>1434</v>
      </c>
      <c r="C249" s="99" t="s">
        <v>5</v>
      </c>
      <c r="D249" s="99" t="s">
        <v>1651</v>
      </c>
      <c r="E249" s="80" t="s">
        <v>15</v>
      </c>
      <c r="F249" s="81">
        <v>0</v>
      </c>
      <c r="G249" s="79">
        <v>0</v>
      </c>
      <c r="H249" s="79" t="str">
        <f t="shared" si="145"/>
        <v>00</v>
      </c>
      <c r="I249" s="82">
        <f>VLOOKUP(H249,'Tableau coefficient '!$A$3:$B$1004,2,FALSE)</f>
        <v>0</v>
      </c>
      <c r="J249" s="81">
        <v>0</v>
      </c>
      <c r="K249" s="79">
        <v>0</v>
      </c>
      <c r="L249" s="79" t="str">
        <f t="shared" si="146"/>
        <v>00</v>
      </c>
      <c r="M249" s="82">
        <f>VLOOKUP(L249,'Tableau coefficient '!$A$3:$B$1004,2,FALSE)</f>
        <v>0</v>
      </c>
      <c r="N249" s="81">
        <v>0</v>
      </c>
      <c r="O249" s="79">
        <v>0</v>
      </c>
      <c r="P249" s="79" t="str">
        <f t="shared" si="147"/>
        <v>00</v>
      </c>
      <c r="Q249" s="82">
        <f>VLOOKUP(P249,'Tableau coefficient '!$A$3:$B$1004,2,FALSE)</f>
        <v>0</v>
      </c>
      <c r="R249" s="81">
        <v>0</v>
      </c>
      <c r="S249" s="79">
        <v>0</v>
      </c>
      <c r="T249" s="79" t="str">
        <f t="shared" si="148"/>
        <v>00</v>
      </c>
      <c r="U249" s="82">
        <f>VLOOKUP(T249,'Tableau coefficient '!$A$3:$B$1004,2,FALSE)</f>
        <v>0</v>
      </c>
      <c r="V249" s="83">
        <v>0</v>
      </c>
      <c r="W249" s="84">
        <v>0</v>
      </c>
      <c r="X249" s="84" t="str">
        <f t="shared" si="149"/>
        <v>00</v>
      </c>
      <c r="Y249" s="85">
        <f>(VLOOKUP(X249,'Tableau coefficient '!$A$3:$B$1004,2,FALSE))*2</f>
        <v>0</v>
      </c>
      <c r="Z249" s="83">
        <v>0</v>
      </c>
      <c r="AA249" s="75">
        <v>0</v>
      </c>
      <c r="AB249" s="84" t="str">
        <f t="shared" si="150"/>
        <v>00</v>
      </c>
      <c r="AC249" s="85">
        <f>(VLOOKUP(AB249,'Tableau coefficient '!$A$3:$B$1004,2,FALSE))*2</f>
        <v>0</v>
      </c>
      <c r="AD249" s="81">
        <v>0</v>
      </c>
      <c r="AE249" s="79">
        <v>0</v>
      </c>
      <c r="AF249" s="79" t="str">
        <f t="shared" si="151"/>
        <v>00</v>
      </c>
      <c r="AG249" s="82">
        <f>VLOOKUP(AF249,'Tableau coefficient '!$A$3:$B$1004,2,FALSE)</f>
        <v>0</v>
      </c>
      <c r="AH249" s="81">
        <v>0</v>
      </c>
      <c r="AI249" s="79">
        <v>0</v>
      </c>
      <c r="AJ249" s="79" t="str">
        <f t="shared" si="152"/>
        <v>00</v>
      </c>
      <c r="AK249" s="82">
        <f>VLOOKUP(AJ249,'Tableau coefficient '!$A$3:$B$1004,2,FALSE)</f>
        <v>0</v>
      </c>
      <c r="AL249" s="81">
        <v>0</v>
      </c>
      <c r="AM249" s="79">
        <v>0</v>
      </c>
      <c r="AN249" s="79" t="str">
        <f t="shared" si="153"/>
        <v>00</v>
      </c>
      <c r="AO249" s="82">
        <f>VLOOKUP(AN249,'Tableau coefficient '!$A$3:$B$1004,2,FALSE)</f>
        <v>0</v>
      </c>
      <c r="AP249" s="81">
        <v>0</v>
      </c>
      <c r="AQ249" s="79">
        <v>0</v>
      </c>
      <c r="AR249" s="79" t="str">
        <f t="shared" si="154"/>
        <v>00</v>
      </c>
      <c r="AS249" s="82">
        <f>VLOOKUP(AR249,'Tableau coefficient '!$A$3:$B$1004,2,FALSE)</f>
        <v>0</v>
      </c>
      <c r="AT249" s="81">
        <v>0</v>
      </c>
      <c r="AU249" s="79">
        <v>0</v>
      </c>
      <c r="AV249" s="79" t="str">
        <f t="shared" si="155"/>
        <v>00</v>
      </c>
      <c r="AW249" s="82">
        <f>VLOOKUP(AV249,'Tableau coefficient '!$A$3:$B$1004,2,FALSE)</f>
        <v>0</v>
      </c>
      <c r="AX249" s="81">
        <v>0</v>
      </c>
      <c r="AY249" s="79">
        <v>0</v>
      </c>
      <c r="AZ249" s="79" t="str">
        <f t="shared" si="156"/>
        <v>00</v>
      </c>
      <c r="BA249" s="82">
        <f>VLOOKUP(AZ249,'Tableau coefficient '!$A$3:$B$1004,2,FALSE)</f>
        <v>0</v>
      </c>
      <c r="BB249" s="83">
        <v>0</v>
      </c>
      <c r="BC249" s="84">
        <v>0</v>
      </c>
      <c r="BD249" s="84" t="str">
        <f t="shared" si="157"/>
        <v>00</v>
      </c>
      <c r="BE249" s="85">
        <f>(VLOOKUP(BD249,'Tableau coefficient '!$A$3:$B$1004,2,FALSE))*2</f>
        <v>0</v>
      </c>
      <c r="BF249" s="81">
        <v>0</v>
      </c>
      <c r="BG249" s="79">
        <v>0</v>
      </c>
      <c r="BH249" s="79" t="str">
        <f t="shared" si="158"/>
        <v>00</v>
      </c>
      <c r="BI249" s="82">
        <f>VLOOKUP(BH249,'Tableau coefficient '!$A$3:$B$1004,2,FALSE)</f>
        <v>0</v>
      </c>
      <c r="BJ249" s="81">
        <v>0</v>
      </c>
      <c r="BK249" s="79">
        <v>0</v>
      </c>
      <c r="BL249" s="79" t="str">
        <f t="shared" si="159"/>
        <v>00</v>
      </c>
      <c r="BM249" s="82">
        <f>VLOOKUP(BL249,'Tableau coefficient '!$A$3:$B$1004,2,FALSE)</f>
        <v>0</v>
      </c>
      <c r="BN249" s="86">
        <f t="shared" si="160"/>
        <v>0</v>
      </c>
      <c r="BO249" s="79">
        <f t="shared" si="143"/>
        <v>303</v>
      </c>
    </row>
    <row r="250" spans="1:67" ht="14" customHeight="1">
      <c r="A250" s="76" t="s">
        <v>1435</v>
      </c>
      <c r="B250" s="77" t="s">
        <v>1436</v>
      </c>
      <c r="C250" s="99" t="s">
        <v>5</v>
      </c>
      <c r="D250" s="99" t="s">
        <v>1647</v>
      </c>
      <c r="E250" s="80" t="s">
        <v>13</v>
      </c>
      <c r="F250" s="81" t="s">
        <v>1507</v>
      </c>
      <c r="G250" s="79">
        <v>9</v>
      </c>
      <c r="H250" s="79" t="str">
        <f t="shared" si="145"/>
        <v>S9</v>
      </c>
      <c r="I250" s="82">
        <f>VLOOKUP(H250,'Tableau coefficient '!$A$3:$B$1004,2,FALSE)</f>
        <v>112.5</v>
      </c>
      <c r="J250" s="81" t="s">
        <v>1507</v>
      </c>
      <c r="K250" s="79">
        <v>6</v>
      </c>
      <c r="L250" s="79" t="str">
        <f t="shared" si="146"/>
        <v>S6</v>
      </c>
      <c r="M250" s="82">
        <f>VLOOKUP(L250,'Tableau coefficient '!$A$3:$B$1004,2,FALSE)</f>
        <v>135</v>
      </c>
      <c r="N250" s="81" t="s">
        <v>5</v>
      </c>
      <c r="O250" s="79">
        <v>2</v>
      </c>
      <c r="P250" s="79" t="str">
        <f t="shared" si="147"/>
        <v>M2</v>
      </c>
      <c r="Q250" s="82">
        <f>VLOOKUP(P250,'Tableau coefficient '!$A$3:$B$1004,2,FALSE)</f>
        <v>250</v>
      </c>
      <c r="R250" s="81" t="s">
        <v>1507</v>
      </c>
      <c r="S250" s="79">
        <v>7</v>
      </c>
      <c r="T250" s="79" t="str">
        <f t="shared" si="148"/>
        <v>S7</v>
      </c>
      <c r="U250" s="82">
        <f>VLOOKUP(T250,'Tableau coefficient '!$A$3:$B$1004,2,FALSE)</f>
        <v>127.5</v>
      </c>
      <c r="V250" s="83" t="s">
        <v>1507</v>
      </c>
      <c r="W250" s="84">
        <v>12</v>
      </c>
      <c r="X250" s="84" t="str">
        <f t="shared" si="149"/>
        <v>S12</v>
      </c>
      <c r="Y250" s="85">
        <f>(VLOOKUP(X250,'Tableau coefficient '!$A$3:$B$1004,2,FALSE))*2</f>
        <v>202.5</v>
      </c>
      <c r="Z250" s="83" t="s">
        <v>1507</v>
      </c>
      <c r="AA250" s="75">
        <v>1</v>
      </c>
      <c r="AB250" s="84" t="str">
        <f t="shared" si="150"/>
        <v>S1</v>
      </c>
      <c r="AC250" s="85">
        <f>(VLOOKUP(AB250,'Tableau coefficient '!$A$3:$B$1004,2,FALSE))*2</f>
        <v>450</v>
      </c>
      <c r="AD250" s="81" t="s">
        <v>1568</v>
      </c>
      <c r="AE250" s="79">
        <v>3</v>
      </c>
      <c r="AF250" s="79" t="str">
        <f t="shared" si="151"/>
        <v>L3</v>
      </c>
      <c r="AG250" s="82">
        <f>VLOOKUP(AF250,'Tableau coefficient '!$A$3:$B$1004,2,FALSE)</f>
        <v>330</v>
      </c>
      <c r="AH250" s="81">
        <v>0</v>
      </c>
      <c r="AI250" s="79">
        <v>0</v>
      </c>
      <c r="AJ250" s="79" t="str">
        <f t="shared" si="152"/>
        <v>00</v>
      </c>
      <c r="AK250" s="82">
        <f>VLOOKUP(AJ250,'Tableau coefficient '!$A$3:$B$1004,2,FALSE)</f>
        <v>0</v>
      </c>
      <c r="AL250" s="81">
        <v>0</v>
      </c>
      <c r="AM250" s="79">
        <v>0</v>
      </c>
      <c r="AN250" s="79" t="str">
        <f t="shared" si="153"/>
        <v>00</v>
      </c>
      <c r="AO250" s="82">
        <f>VLOOKUP(AN250,'Tableau coefficient '!$A$3:$B$1004,2,FALSE)</f>
        <v>0</v>
      </c>
      <c r="AP250" s="81">
        <v>0</v>
      </c>
      <c r="AQ250" s="79">
        <v>0</v>
      </c>
      <c r="AR250" s="79" t="str">
        <f t="shared" si="154"/>
        <v>00</v>
      </c>
      <c r="AS250" s="82">
        <f>VLOOKUP(AR250,'Tableau coefficient '!$A$3:$B$1004,2,FALSE)</f>
        <v>0</v>
      </c>
      <c r="AT250" s="81">
        <v>0</v>
      </c>
      <c r="AU250" s="79">
        <v>0</v>
      </c>
      <c r="AV250" s="79" t="str">
        <f t="shared" si="155"/>
        <v>00</v>
      </c>
      <c r="AW250" s="82">
        <f>VLOOKUP(AV250,'Tableau coefficient '!$A$3:$B$1004,2,FALSE)</f>
        <v>0</v>
      </c>
      <c r="AX250" s="81">
        <v>0</v>
      </c>
      <c r="AY250" s="79">
        <v>0</v>
      </c>
      <c r="AZ250" s="79" t="str">
        <f t="shared" si="156"/>
        <v>00</v>
      </c>
      <c r="BA250" s="82">
        <f>VLOOKUP(AZ250,'Tableau coefficient '!$A$3:$B$1004,2,FALSE)</f>
        <v>0</v>
      </c>
      <c r="BB250" s="83">
        <v>0</v>
      </c>
      <c r="BC250" s="84">
        <v>0</v>
      </c>
      <c r="BD250" s="84" t="str">
        <f t="shared" si="157"/>
        <v>00</v>
      </c>
      <c r="BE250" s="85">
        <f>(VLOOKUP(BD250,'Tableau coefficient '!$A$3:$B$1004,2,FALSE))*2</f>
        <v>0</v>
      </c>
      <c r="BF250" s="81">
        <v>0</v>
      </c>
      <c r="BG250" s="79">
        <v>0</v>
      </c>
      <c r="BH250" s="79" t="str">
        <f t="shared" si="158"/>
        <v>00</v>
      </c>
      <c r="BI250" s="82">
        <f>VLOOKUP(BH250,'Tableau coefficient '!$A$3:$B$1004,2,FALSE)</f>
        <v>0</v>
      </c>
      <c r="BJ250" s="81">
        <v>0</v>
      </c>
      <c r="BK250" s="79">
        <v>0</v>
      </c>
      <c r="BL250" s="79" t="str">
        <f t="shared" si="159"/>
        <v>00</v>
      </c>
      <c r="BM250" s="82">
        <f>VLOOKUP(BL250,'Tableau coefficient '!$A$3:$B$1004,2,FALSE)</f>
        <v>0</v>
      </c>
      <c r="BN250" s="86">
        <f t="shared" si="160"/>
        <v>1607.5</v>
      </c>
      <c r="BO250" s="79">
        <f t="shared" si="143"/>
        <v>6</v>
      </c>
    </row>
    <row r="251" spans="1:67" ht="14" customHeight="1">
      <c r="A251" s="89" t="s">
        <v>1037</v>
      </c>
      <c r="B251" s="80" t="s">
        <v>1437</v>
      </c>
      <c r="C251" s="99" t="s">
        <v>5</v>
      </c>
      <c r="D251" s="99" t="s">
        <v>1647</v>
      </c>
      <c r="E251" s="80" t="s">
        <v>1067</v>
      </c>
      <c r="F251" s="81">
        <v>0</v>
      </c>
      <c r="G251" s="79">
        <v>0</v>
      </c>
      <c r="H251" s="79" t="str">
        <f t="shared" si="145"/>
        <v>00</v>
      </c>
      <c r="I251" s="82">
        <f>VLOOKUP(H251,'Tableau coefficient '!$A$3:$B$1004,2,FALSE)</f>
        <v>0</v>
      </c>
      <c r="J251" s="81">
        <v>0</v>
      </c>
      <c r="K251" s="79">
        <v>0</v>
      </c>
      <c r="L251" s="79" t="str">
        <f t="shared" si="146"/>
        <v>00</v>
      </c>
      <c r="M251" s="82">
        <f>VLOOKUP(L251,'Tableau coefficient '!$A$3:$B$1004,2,FALSE)</f>
        <v>0</v>
      </c>
      <c r="N251" s="81">
        <v>0</v>
      </c>
      <c r="O251" s="79">
        <v>0</v>
      </c>
      <c r="P251" s="79" t="str">
        <f t="shared" si="147"/>
        <v>00</v>
      </c>
      <c r="Q251" s="82">
        <f>VLOOKUP(P251,'Tableau coefficient '!$A$3:$B$1004,2,FALSE)</f>
        <v>0</v>
      </c>
      <c r="R251" s="81">
        <v>0</v>
      </c>
      <c r="S251" s="79">
        <v>0</v>
      </c>
      <c r="T251" s="79" t="str">
        <f t="shared" si="148"/>
        <v>00</v>
      </c>
      <c r="U251" s="82">
        <f>VLOOKUP(T251,'Tableau coefficient '!$A$3:$B$1004,2,FALSE)</f>
        <v>0</v>
      </c>
      <c r="V251" s="83">
        <v>0</v>
      </c>
      <c r="W251" s="84">
        <v>0</v>
      </c>
      <c r="X251" s="84" t="str">
        <f t="shared" si="149"/>
        <v>00</v>
      </c>
      <c r="Y251" s="85">
        <f>(VLOOKUP(X251,'Tableau coefficient '!$A$3:$B$1004,2,FALSE))*2</f>
        <v>0</v>
      </c>
      <c r="Z251" s="83">
        <v>0</v>
      </c>
      <c r="AA251" s="75">
        <v>0</v>
      </c>
      <c r="AB251" s="84" t="str">
        <f t="shared" si="150"/>
        <v>00</v>
      </c>
      <c r="AC251" s="85">
        <f>(VLOOKUP(AB251,'Tableau coefficient '!$A$3:$B$1004,2,FALSE))*2</f>
        <v>0</v>
      </c>
      <c r="AD251" s="81">
        <v>0</v>
      </c>
      <c r="AE251" s="79">
        <v>0</v>
      </c>
      <c r="AF251" s="79" t="str">
        <f t="shared" si="151"/>
        <v>00</v>
      </c>
      <c r="AG251" s="82">
        <f>VLOOKUP(AF251,'Tableau coefficient '!$A$3:$B$1004,2,FALSE)</f>
        <v>0</v>
      </c>
      <c r="AH251" s="81">
        <v>0</v>
      </c>
      <c r="AI251" s="79">
        <v>0</v>
      </c>
      <c r="AJ251" s="79" t="str">
        <f t="shared" si="152"/>
        <v>00</v>
      </c>
      <c r="AK251" s="82">
        <f>VLOOKUP(AJ251,'Tableau coefficient '!$A$3:$B$1004,2,FALSE)</f>
        <v>0</v>
      </c>
      <c r="AL251" s="81">
        <v>0</v>
      </c>
      <c r="AM251" s="79">
        <v>0</v>
      </c>
      <c r="AN251" s="79" t="str">
        <f t="shared" si="153"/>
        <v>00</v>
      </c>
      <c r="AO251" s="82">
        <f>VLOOKUP(AN251,'Tableau coefficient '!$A$3:$B$1004,2,FALSE)</f>
        <v>0</v>
      </c>
      <c r="AP251" s="81">
        <v>0</v>
      </c>
      <c r="AQ251" s="79">
        <v>0</v>
      </c>
      <c r="AR251" s="79" t="str">
        <f t="shared" si="154"/>
        <v>00</v>
      </c>
      <c r="AS251" s="82">
        <f>VLOOKUP(AR251,'Tableau coefficient '!$A$3:$B$1004,2,FALSE)</f>
        <v>0</v>
      </c>
      <c r="AT251" s="81">
        <v>0</v>
      </c>
      <c r="AU251" s="79">
        <v>0</v>
      </c>
      <c r="AV251" s="79" t="str">
        <f t="shared" si="155"/>
        <v>00</v>
      </c>
      <c r="AW251" s="82">
        <f>VLOOKUP(AV251,'Tableau coefficient '!$A$3:$B$1004,2,FALSE)</f>
        <v>0</v>
      </c>
      <c r="AX251" s="81">
        <v>0</v>
      </c>
      <c r="AY251" s="79">
        <v>0</v>
      </c>
      <c r="AZ251" s="79" t="str">
        <f t="shared" si="156"/>
        <v>00</v>
      </c>
      <c r="BA251" s="82">
        <f>VLOOKUP(AZ251,'Tableau coefficient '!$A$3:$B$1004,2,FALSE)</f>
        <v>0</v>
      </c>
      <c r="BB251" s="83">
        <v>0</v>
      </c>
      <c r="BC251" s="84">
        <v>0</v>
      </c>
      <c r="BD251" s="84" t="str">
        <f t="shared" si="157"/>
        <v>00</v>
      </c>
      <c r="BE251" s="85">
        <f>(VLOOKUP(BD251,'Tableau coefficient '!$A$3:$B$1004,2,FALSE))*2</f>
        <v>0</v>
      </c>
      <c r="BF251" s="81">
        <v>0</v>
      </c>
      <c r="BG251" s="79">
        <v>0</v>
      </c>
      <c r="BH251" s="79" t="str">
        <f t="shared" si="158"/>
        <v>00</v>
      </c>
      <c r="BI251" s="82">
        <f>VLOOKUP(BH251,'Tableau coefficient '!$A$3:$B$1004,2,FALSE)</f>
        <v>0</v>
      </c>
      <c r="BJ251" s="81">
        <v>0</v>
      </c>
      <c r="BK251" s="79">
        <v>0</v>
      </c>
      <c r="BL251" s="79" t="str">
        <f t="shared" si="159"/>
        <v>00</v>
      </c>
      <c r="BM251" s="82">
        <f>VLOOKUP(BL251,'Tableau coefficient '!$A$3:$B$1004,2,FALSE)</f>
        <v>0</v>
      </c>
      <c r="BN251" s="86">
        <f t="shared" si="160"/>
        <v>0</v>
      </c>
      <c r="BO251" s="79">
        <f t="shared" si="143"/>
        <v>303</v>
      </c>
    </row>
    <row r="252" spans="1:67" ht="14" customHeight="1">
      <c r="A252" s="89" t="s">
        <v>1438</v>
      </c>
      <c r="B252" s="80" t="s">
        <v>1439</v>
      </c>
      <c r="C252" s="99" t="s">
        <v>5</v>
      </c>
      <c r="D252" s="99" t="s">
        <v>1652</v>
      </c>
      <c r="E252" s="80" t="s">
        <v>15</v>
      </c>
      <c r="F252" s="81">
        <v>0</v>
      </c>
      <c r="G252" s="79">
        <v>0</v>
      </c>
      <c r="H252" s="79" t="str">
        <f t="shared" si="145"/>
        <v>00</v>
      </c>
      <c r="I252" s="82">
        <f>VLOOKUP(H252,'Tableau coefficient '!$A$3:$B$1004,2,FALSE)</f>
        <v>0</v>
      </c>
      <c r="J252" s="81">
        <v>0</v>
      </c>
      <c r="K252" s="79">
        <v>0</v>
      </c>
      <c r="L252" s="79" t="str">
        <f t="shared" si="146"/>
        <v>00</v>
      </c>
      <c r="M252" s="82">
        <f>VLOOKUP(L252,'Tableau coefficient '!$A$3:$B$1004,2,FALSE)</f>
        <v>0</v>
      </c>
      <c r="N252" s="81">
        <v>0</v>
      </c>
      <c r="O252" s="79">
        <v>0</v>
      </c>
      <c r="P252" s="79" t="str">
        <f t="shared" si="147"/>
        <v>00</v>
      </c>
      <c r="Q252" s="82">
        <f>VLOOKUP(P252,'Tableau coefficient '!$A$3:$B$1004,2,FALSE)</f>
        <v>0</v>
      </c>
      <c r="R252" s="81">
        <v>0</v>
      </c>
      <c r="S252" s="79">
        <v>0</v>
      </c>
      <c r="T252" s="79" t="str">
        <f t="shared" si="148"/>
        <v>00</v>
      </c>
      <c r="U252" s="82">
        <f>VLOOKUP(T252,'Tableau coefficient '!$A$3:$B$1004,2,FALSE)</f>
        <v>0</v>
      </c>
      <c r="V252" s="83">
        <v>0</v>
      </c>
      <c r="W252" s="84">
        <v>0</v>
      </c>
      <c r="X252" s="84" t="str">
        <f t="shared" si="149"/>
        <v>00</v>
      </c>
      <c r="Y252" s="85">
        <f>(VLOOKUP(X252,'Tableau coefficient '!$A$3:$B$1004,2,FALSE))*2</f>
        <v>0</v>
      </c>
      <c r="Z252" s="83">
        <v>0</v>
      </c>
      <c r="AA252" s="75">
        <v>0</v>
      </c>
      <c r="AB252" s="84" t="str">
        <f t="shared" si="150"/>
        <v>00</v>
      </c>
      <c r="AC252" s="85">
        <f>(VLOOKUP(AB252,'Tableau coefficient '!$A$3:$B$1004,2,FALSE))*2</f>
        <v>0</v>
      </c>
      <c r="AD252" s="81">
        <v>0</v>
      </c>
      <c r="AE252" s="79">
        <v>0</v>
      </c>
      <c r="AF252" s="79" t="str">
        <f t="shared" si="151"/>
        <v>00</v>
      </c>
      <c r="AG252" s="82">
        <f>VLOOKUP(AF252,'Tableau coefficient '!$A$3:$B$1004,2,FALSE)</f>
        <v>0</v>
      </c>
      <c r="AH252" s="81">
        <v>0</v>
      </c>
      <c r="AI252" s="79">
        <v>0</v>
      </c>
      <c r="AJ252" s="79" t="str">
        <f t="shared" si="152"/>
        <v>00</v>
      </c>
      <c r="AK252" s="82">
        <f>VLOOKUP(AJ252,'Tableau coefficient '!$A$3:$B$1004,2,FALSE)</f>
        <v>0</v>
      </c>
      <c r="AL252" s="81">
        <v>0</v>
      </c>
      <c r="AM252" s="79">
        <v>0</v>
      </c>
      <c r="AN252" s="79" t="str">
        <f t="shared" si="153"/>
        <v>00</v>
      </c>
      <c r="AO252" s="82">
        <f>VLOOKUP(AN252,'Tableau coefficient '!$A$3:$B$1004,2,FALSE)</f>
        <v>0</v>
      </c>
      <c r="AP252" s="81">
        <v>0</v>
      </c>
      <c r="AQ252" s="79">
        <v>0</v>
      </c>
      <c r="AR252" s="79" t="str">
        <f t="shared" si="154"/>
        <v>00</v>
      </c>
      <c r="AS252" s="82">
        <f>VLOOKUP(AR252,'Tableau coefficient '!$A$3:$B$1004,2,FALSE)</f>
        <v>0</v>
      </c>
      <c r="AT252" s="81">
        <v>0</v>
      </c>
      <c r="AU252" s="79">
        <v>0</v>
      </c>
      <c r="AV252" s="79" t="str">
        <f t="shared" si="155"/>
        <v>00</v>
      </c>
      <c r="AW252" s="82">
        <f>VLOOKUP(AV252,'Tableau coefficient '!$A$3:$B$1004,2,FALSE)</f>
        <v>0</v>
      </c>
      <c r="AX252" s="81">
        <v>0</v>
      </c>
      <c r="AY252" s="79">
        <v>0</v>
      </c>
      <c r="AZ252" s="79" t="str">
        <f t="shared" si="156"/>
        <v>00</v>
      </c>
      <c r="BA252" s="82">
        <f>VLOOKUP(AZ252,'Tableau coefficient '!$A$3:$B$1004,2,FALSE)</f>
        <v>0</v>
      </c>
      <c r="BB252" s="83">
        <v>0</v>
      </c>
      <c r="BC252" s="84">
        <v>0</v>
      </c>
      <c r="BD252" s="84" t="str">
        <f t="shared" si="157"/>
        <v>00</v>
      </c>
      <c r="BE252" s="85">
        <f>(VLOOKUP(BD252,'Tableau coefficient '!$A$3:$B$1004,2,FALSE))*2</f>
        <v>0</v>
      </c>
      <c r="BF252" s="81">
        <v>0</v>
      </c>
      <c r="BG252" s="79">
        <v>0</v>
      </c>
      <c r="BH252" s="79" t="str">
        <f t="shared" si="158"/>
        <v>00</v>
      </c>
      <c r="BI252" s="82">
        <f>VLOOKUP(BH252,'Tableau coefficient '!$A$3:$B$1004,2,FALSE)</f>
        <v>0</v>
      </c>
      <c r="BJ252" s="81">
        <v>0</v>
      </c>
      <c r="BK252" s="79">
        <v>0</v>
      </c>
      <c r="BL252" s="79" t="str">
        <f t="shared" si="159"/>
        <v>00</v>
      </c>
      <c r="BM252" s="82">
        <f>VLOOKUP(BL252,'Tableau coefficient '!$A$3:$B$1004,2,FALSE)</f>
        <v>0</v>
      </c>
      <c r="BN252" s="86">
        <f t="shared" si="160"/>
        <v>0</v>
      </c>
      <c r="BO252" s="79">
        <f t="shared" si="143"/>
        <v>303</v>
      </c>
    </row>
    <row r="253" spans="1:67" ht="14" customHeight="1">
      <c r="A253" s="89" t="s">
        <v>1440</v>
      </c>
      <c r="B253" s="80" t="s">
        <v>1441</v>
      </c>
      <c r="C253" s="99" t="s">
        <v>5</v>
      </c>
      <c r="D253" s="99" t="s">
        <v>1647</v>
      </c>
      <c r="E253" s="80" t="s">
        <v>13</v>
      </c>
      <c r="F253" s="81">
        <v>0</v>
      </c>
      <c r="G253" s="79">
        <v>0</v>
      </c>
      <c r="H253" s="79" t="str">
        <f t="shared" si="145"/>
        <v>00</v>
      </c>
      <c r="I253" s="82">
        <f>VLOOKUP(H253,'Tableau coefficient '!$A$3:$B$1004,2,FALSE)</f>
        <v>0</v>
      </c>
      <c r="J253" s="81" t="s">
        <v>1507</v>
      </c>
      <c r="K253" s="79">
        <v>13</v>
      </c>
      <c r="L253" s="79" t="str">
        <f t="shared" si="146"/>
        <v>S13</v>
      </c>
      <c r="M253" s="82">
        <f>VLOOKUP(L253,'Tableau coefficient '!$A$3:$B$1004,2,FALSE)</f>
        <v>97.5</v>
      </c>
      <c r="N253" s="81">
        <v>0</v>
      </c>
      <c r="O253" s="79">
        <v>0</v>
      </c>
      <c r="P253" s="79" t="str">
        <f t="shared" si="147"/>
        <v>00</v>
      </c>
      <c r="Q253" s="82">
        <f>VLOOKUP(P253,'Tableau coefficient '!$A$3:$B$1004,2,FALSE)</f>
        <v>0</v>
      </c>
      <c r="R253" s="81">
        <v>0</v>
      </c>
      <c r="S253" s="79">
        <v>0</v>
      </c>
      <c r="T253" s="79" t="str">
        <f t="shared" si="148"/>
        <v>00</v>
      </c>
      <c r="U253" s="82">
        <f>VLOOKUP(T253,'Tableau coefficient '!$A$3:$B$1004,2,FALSE)</f>
        <v>0</v>
      </c>
      <c r="V253" s="83">
        <v>0</v>
      </c>
      <c r="W253" s="84">
        <v>0</v>
      </c>
      <c r="X253" s="84" t="str">
        <f t="shared" si="149"/>
        <v>00</v>
      </c>
      <c r="Y253" s="85">
        <f>(VLOOKUP(X253,'Tableau coefficient '!$A$3:$B$1004,2,FALSE))*2</f>
        <v>0</v>
      </c>
      <c r="Z253" s="83" t="s">
        <v>1507</v>
      </c>
      <c r="AA253" s="75">
        <v>5</v>
      </c>
      <c r="AB253" s="84" t="str">
        <f t="shared" si="150"/>
        <v>S5</v>
      </c>
      <c r="AC253" s="85">
        <f>(VLOOKUP(AB253,'Tableau coefficient '!$A$3:$B$1004,2,FALSE))*2</f>
        <v>285</v>
      </c>
      <c r="AD253" s="81" t="s">
        <v>1568</v>
      </c>
      <c r="AE253" s="79">
        <v>8</v>
      </c>
      <c r="AF253" s="79" t="str">
        <f t="shared" si="151"/>
        <v>L8</v>
      </c>
      <c r="AG253" s="82">
        <f>VLOOKUP(AF253,'Tableau coefficient '!$A$3:$B$1004,2,FALSE)</f>
        <v>240</v>
      </c>
      <c r="AH253" s="81">
        <v>0</v>
      </c>
      <c r="AI253" s="79">
        <v>0</v>
      </c>
      <c r="AJ253" s="79" t="str">
        <f t="shared" si="152"/>
        <v>00</v>
      </c>
      <c r="AK253" s="82">
        <f>VLOOKUP(AJ253,'Tableau coefficient '!$A$3:$B$1004,2,FALSE)</f>
        <v>0</v>
      </c>
      <c r="AL253" s="81" t="s">
        <v>5</v>
      </c>
      <c r="AM253" s="79">
        <v>28</v>
      </c>
      <c r="AN253" s="79" t="str">
        <f t="shared" si="153"/>
        <v>M28</v>
      </c>
      <c r="AO253" s="82">
        <f>VLOOKUP(AN253,'Tableau coefficient '!$A$3:$B$1004,2,FALSE)</f>
        <v>115</v>
      </c>
      <c r="AP253" s="81">
        <v>0</v>
      </c>
      <c r="AQ253" s="79">
        <v>0</v>
      </c>
      <c r="AR253" s="79" t="str">
        <f t="shared" si="154"/>
        <v>00</v>
      </c>
      <c r="AS253" s="82">
        <f>VLOOKUP(AR253,'Tableau coefficient '!$A$3:$B$1004,2,FALSE)</f>
        <v>0</v>
      </c>
      <c r="AT253" s="81">
        <v>0</v>
      </c>
      <c r="AU253" s="79">
        <v>0</v>
      </c>
      <c r="AV253" s="79" t="str">
        <f t="shared" si="155"/>
        <v>00</v>
      </c>
      <c r="AW253" s="82">
        <f>VLOOKUP(AV253,'Tableau coefficient '!$A$3:$B$1004,2,FALSE)</f>
        <v>0</v>
      </c>
      <c r="AX253" s="81">
        <v>0</v>
      </c>
      <c r="AY253" s="79">
        <v>0</v>
      </c>
      <c r="AZ253" s="79" t="str">
        <f t="shared" si="156"/>
        <v>00</v>
      </c>
      <c r="BA253" s="82">
        <f>VLOOKUP(AZ253,'Tableau coefficient '!$A$3:$B$1004,2,FALSE)</f>
        <v>0</v>
      </c>
      <c r="BB253" s="83" t="s">
        <v>1507</v>
      </c>
      <c r="BC253" s="84">
        <v>20</v>
      </c>
      <c r="BD253" s="84" t="str">
        <f t="shared" si="157"/>
        <v>S20</v>
      </c>
      <c r="BE253" s="85">
        <f>(VLOOKUP(BD253,'Tableau coefficient '!$A$3:$B$1004,2,FALSE))*2</f>
        <v>184.5</v>
      </c>
      <c r="BF253" s="81">
        <v>0</v>
      </c>
      <c r="BG253" s="79">
        <v>0</v>
      </c>
      <c r="BH253" s="79" t="str">
        <f t="shared" si="158"/>
        <v>00</v>
      </c>
      <c r="BI253" s="82">
        <f>VLOOKUP(BH253,'Tableau coefficient '!$A$3:$B$1004,2,FALSE)</f>
        <v>0</v>
      </c>
      <c r="BJ253" s="81">
        <v>0</v>
      </c>
      <c r="BK253" s="79">
        <v>0</v>
      </c>
      <c r="BL253" s="79" t="str">
        <f t="shared" si="159"/>
        <v>00</v>
      </c>
      <c r="BM253" s="82">
        <f>VLOOKUP(BL253,'Tableau coefficient '!$A$3:$B$1004,2,FALSE)</f>
        <v>0</v>
      </c>
      <c r="BN253" s="86">
        <f t="shared" si="160"/>
        <v>922</v>
      </c>
      <c r="BO253" s="79">
        <f t="shared" si="143"/>
        <v>44</v>
      </c>
    </row>
    <row r="254" spans="1:67" ht="14" customHeight="1">
      <c r="A254" s="89" t="s">
        <v>1442</v>
      </c>
      <c r="B254" s="80" t="s">
        <v>1443</v>
      </c>
      <c r="C254" s="99" t="s">
        <v>5</v>
      </c>
      <c r="D254" s="99" t="s">
        <v>1650</v>
      </c>
      <c r="E254" s="80" t="s">
        <v>11</v>
      </c>
      <c r="F254" s="81">
        <v>0</v>
      </c>
      <c r="G254" s="79">
        <v>0</v>
      </c>
      <c r="H254" s="79" t="str">
        <f t="shared" si="145"/>
        <v>00</v>
      </c>
      <c r="I254" s="82">
        <f>VLOOKUP(H254,'Tableau coefficient '!$A$3:$B$1004,2,FALSE)</f>
        <v>0</v>
      </c>
      <c r="J254" s="81">
        <v>0</v>
      </c>
      <c r="K254" s="79">
        <v>0</v>
      </c>
      <c r="L254" s="79" t="str">
        <f t="shared" si="146"/>
        <v>00</v>
      </c>
      <c r="M254" s="82">
        <f>VLOOKUP(L254,'Tableau coefficient '!$A$3:$B$1004,2,FALSE)</f>
        <v>0</v>
      </c>
      <c r="N254" s="81">
        <v>0</v>
      </c>
      <c r="O254" s="79">
        <v>0</v>
      </c>
      <c r="P254" s="79" t="str">
        <f t="shared" si="147"/>
        <v>00</v>
      </c>
      <c r="Q254" s="82">
        <f>VLOOKUP(P254,'Tableau coefficient '!$A$3:$B$1004,2,FALSE)</f>
        <v>0</v>
      </c>
      <c r="R254" s="81">
        <v>0</v>
      </c>
      <c r="S254" s="79">
        <v>0</v>
      </c>
      <c r="T254" s="79" t="str">
        <f t="shared" si="148"/>
        <v>00</v>
      </c>
      <c r="U254" s="82">
        <f>VLOOKUP(T254,'Tableau coefficient '!$A$3:$B$1004,2,FALSE)</f>
        <v>0</v>
      </c>
      <c r="V254" s="83">
        <v>0</v>
      </c>
      <c r="W254" s="84">
        <v>0</v>
      </c>
      <c r="X254" s="84" t="str">
        <f t="shared" si="149"/>
        <v>00</v>
      </c>
      <c r="Y254" s="85">
        <f>(VLOOKUP(X254,'Tableau coefficient '!$A$3:$B$1004,2,FALSE))*2</f>
        <v>0</v>
      </c>
      <c r="Z254" s="83" t="s">
        <v>1507</v>
      </c>
      <c r="AA254" s="75">
        <v>16</v>
      </c>
      <c r="AB254" s="84" t="str">
        <f t="shared" si="150"/>
        <v>S16</v>
      </c>
      <c r="AC254" s="85">
        <f>(VLOOKUP(AB254,'Tableau coefficient '!$A$3:$B$1004,2,FALSE))*2</f>
        <v>190.5</v>
      </c>
      <c r="AD254" s="81" t="s">
        <v>1507</v>
      </c>
      <c r="AE254" s="79">
        <v>21</v>
      </c>
      <c r="AF254" s="79" t="str">
        <f t="shared" si="151"/>
        <v>S21</v>
      </c>
      <c r="AG254" s="82">
        <f>VLOOKUP(AF254,'Tableau coefficient '!$A$3:$B$1004,2,FALSE)</f>
        <v>91.5</v>
      </c>
      <c r="AH254" s="81">
        <v>0</v>
      </c>
      <c r="AI254" s="79">
        <v>0</v>
      </c>
      <c r="AJ254" s="79" t="str">
        <f t="shared" si="152"/>
        <v>00</v>
      </c>
      <c r="AK254" s="82">
        <f>VLOOKUP(AJ254,'Tableau coefficient '!$A$3:$B$1004,2,FALSE)</f>
        <v>0</v>
      </c>
      <c r="AL254" s="81" t="s">
        <v>5</v>
      </c>
      <c r="AM254" s="79">
        <v>42</v>
      </c>
      <c r="AN254" s="79" t="str">
        <f t="shared" si="153"/>
        <v>M42</v>
      </c>
      <c r="AO254" s="82">
        <f>VLOOKUP(AN254,'Tableau coefficient '!$A$3:$B$1004,2,FALSE)</f>
        <v>101</v>
      </c>
      <c r="AP254" s="81">
        <v>0</v>
      </c>
      <c r="AQ254" s="79">
        <v>0</v>
      </c>
      <c r="AR254" s="79" t="str">
        <f t="shared" si="154"/>
        <v>00</v>
      </c>
      <c r="AS254" s="82">
        <f>VLOOKUP(AR254,'Tableau coefficient '!$A$3:$B$1004,2,FALSE)</f>
        <v>0</v>
      </c>
      <c r="AT254" s="81">
        <v>0</v>
      </c>
      <c r="AU254" s="79">
        <v>0</v>
      </c>
      <c r="AV254" s="79" t="str">
        <f t="shared" si="155"/>
        <v>00</v>
      </c>
      <c r="AW254" s="82">
        <f>VLOOKUP(AV254,'Tableau coefficient '!$A$3:$B$1004,2,FALSE)</f>
        <v>0</v>
      </c>
      <c r="AX254" s="81">
        <v>0</v>
      </c>
      <c r="AY254" s="79">
        <v>0</v>
      </c>
      <c r="AZ254" s="79" t="str">
        <f t="shared" si="156"/>
        <v>00</v>
      </c>
      <c r="BA254" s="82">
        <f>VLOOKUP(AZ254,'Tableau coefficient '!$A$3:$B$1004,2,FALSE)</f>
        <v>0</v>
      </c>
      <c r="BB254" s="83" t="s">
        <v>1507</v>
      </c>
      <c r="BC254" s="84">
        <v>33</v>
      </c>
      <c r="BD254" s="84" t="str">
        <f t="shared" si="157"/>
        <v>S33</v>
      </c>
      <c r="BE254" s="85">
        <f>(VLOOKUP(BD254,'Tableau coefficient '!$A$3:$B$1004,2,FALSE))*2</f>
        <v>165</v>
      </c>
      <c r="BF254" s="81">
        <v>0</v>
      </c>
      <c r="BG254" s="79">
        <v>0</v>
      </c>
      <c r="BH254" s="79" t="str">
        <f t="shared" si="158"/>
        <v>00</v>
      </c>
      <c r="BI254" s="82">
        <f>VLOOKUP(BH254,'Tableau coefficient '!$A$3:$B$1004,2,FALSE)</f>
        <v>0</v>
      </c>
      <c r="BJ254" s="81">
        <v>0</v>
      </c>
      <c r="BK254" s="79">
        <v>0</v>
      </c>
      <c r="BL254" s="79" t="str">
        <f t="shared" si="159"/>
        <v>00</v>
      </c>
      <c r="BM254" s="82">
        <f>VLOOKUP(BL254,'Tableau coefficient '!$A$3:$B$1004,2,FALSE)</f>
        <v>0</v>
      </c>
      <c r="BN254" s="86">
        <f t="shared" si="160"/>
        <v>548</v>
      </c>
      <c r="BO254" s="79">
        <f t="shared" si="143"/>
        <v>109</v>
      </c>
    </row>
    <row r="255" spans="1:67" ht="14" customHeight="1">
      <c r="A255" s="87" t="s">
        <v>1444</v>
      </c>
      <c r="B255" s="88" t="s">
        <v>1432</v>
      </c>
      <c r="C255" s="99" t="s">
        <v>5</v>
      </c>
      <c r="D255" s="99" t="s">
        <v>1649</v>
      </c>
      <c r="E255" s="80" t="s">
        <v>13</v>
      </c>
      <c r="F255" s="81">
        <v>0</v>
      </c>
      <c r="G255" s="79">
        <v>0</v>
      </c>
      <c r="H255" s="79" t="str">
        <f t="shared" si="145"/>
        <v>00</v>
      </c>
      <c r="I255" s="82">
        <f>VLOOKUP(H255,'Tableau coefficient '!$A$3:$B$1004,2,FALSE)</f>
        <v>0</v>
      </c>
      <c r="J255" s="81">
        <v>0</v>
      </c>
      <c r="K255" s="79">
        <v>0</v>
      </c>
      <c r="L255" s="79" t="str">
        <f t="shared" si="146"/>
        <v>00</v>
      </c>
      <c r="M255" s="82">
        <f>VLOOKUP(L255,'Tableau coefficient '!$A$3:$B$1004,2,FALSE)</f>
        <v>0</v>
      </c>
      <c r="N255" s="81" t="s">
        <v>5</v>
      </c>
      <c r="O255" s="79">
        <v>33</v>
      </c>
      <c r="P255" s="79" t="str">
        <f t="shared" si="147"/>
        <v>M33</v>
      </c>
      <c r="Q255" s="82">
        <f>VLOOKUP(P255,'Tableau coefficient '!$A$3:$B$1004,2,FALSE)</f>
        <v>110</v>
      </c>
      <c r="R255" s="81" t="s">
        <v>1507</v>
      </c>
      <c r="S255" s="79">
        <v>63</v>
      </c>
      <c r="T255" s="79" t="str">
        <f t="shared" si="148"/>
        <v>S63</v>
      </c>
      <c r="U255" s="82">
        <f>VLOOKUP(T255,'Tableau coefficient '!$A$3:$B$1004,2,FALSE)</f>
        <v>60</v>
      </c>
      <c r="V255" s="83">
        <v>0</v>
      </c>
      <c r="W255" s="84">
        <v>0</v>
      </c>
      <c r="X255" s="84" t="str">
        <f t="shared" si="149"/>
        <v>00</v>
      </c>
      <c r="Y255" s="85">
        <f>(VLOOKUP(X255,'Tableau coefficient '!$A$3:$B$1004,2,FALSE))*2</f>
        <v>0</v>
      </c>
      <c r="Z255" s="83" t="s">
        <v>1507</v>
      </c>
      <c r="AA255" s="75">
        <v>14</v>
      </c>
      <c r="AB255" s="84" t="str">
        <f t="shared" si="150"/>
        <v>S14</v>
      </c>
      <c r="AC255" s="85">
        <f>(VLOOKUP(AB255,'Tableau coefficient '!$A$3:$B$1004,2,FALSE))*2</f>
        <v>193.5</v>
      </c>
      <c r="AD255" s="81">
        <v>0</v>
      </c>
      <c r="AE255" s="79">
        <v>0</v>
      </c>
      <c r="AF255" s="79" t="str">
        <f t="shared" si="151"/>
        <v>00</v>
      </c>
      <c r="AG255" s="82">
        <f>VLOOKUP(AF255,'Tableau coefficient '!$A$3:$B$1004,2,FALSE)</f>
        <v>0</v>
      </c>
      <c r="AH255" s="81">
        <v>0</v>
      </c>
      <c r="AI255" s="79">
        <v>0</v>
      </c>
      <c r="AJ255" s="79" t="str">
        <f t="shared" si="152"/>
        <v>00</v>
      </c>
      <c r="AK255" s="82">
        <f>VLOOKUP(AJ255,'Tableau coefficient '!$A$3:$B$1004,2,FALSE)</f>
        <v>0</v>
      </c>
      <c r="AL255" s="81" t="s">
        <v>5</v>
      </c>
      <c r="AM255" s="79">
        <v>109</v>
      </c>
      <c r="AN255" s="79" t="str">
        <f t="shared" si="153"/>
        <v>M109</v>
      </c>
      <c r="AO255" s="82">
        <f>VLOOKUP(AN255,'Tableau coefficient '!$A$3:$B$1004,2,FALSE)</f>
        <v>34</v>
      </c>
      <c r="AP255" s="81">
        <v>0</v>
      </c>
      <c r="AQ255" s="79">
        <v>0</v>
      </c>
      <c r="AR255" s="79" t="str">
        <f t="shared" si="154"/>
        <v>00</v>
      </c>
      <c r="AS255" s="82">
        <f>VLOOKUP(AR255,'Tableau coefficient '!$A$3:$B$1004,2,FALSE)</f>
        <v>0</v>
      </c>
      <c r="AT255" s="81">
        <v>0</v>
      </c>
      <c r="AU255" s="79">
        <v>0</v>
      </c>
      <c r="AV255" s="79" t="str">
        <f t="shared" si="155"/>
        <v>00</v>
      </c>
      <c r="AW255" s="82">
        <f>VLOOKUP(AV255,'Tableau coefficient '!$A$3:$B$1004,2,FALSE)</f>
        <v>0</v>
      </c>
      <c r="AX255" s="81" t="s">
        <v>1507</v>
      </c>
      <c r="AY255" s="79">
        <v>48</v>
      </c>
      <c r="AZ255" s="79" t="str">
        <f t="shared" si="156"/>
        <v>S48</v>
      </c>
      <c r="BA255" s="82">
        <f>VLOOKUP(AZ255,'Tableau coefficient '!$A$3:$B$1004,2,FALSE)</f>
        <v>71.25</v>
      </c>
      <c r="BB255" s="83">
        <v>0</v>
      </c>
      <c r="BC255" s="84">
        <v>0</v>
      </c>
      <c r="BD255" s="84" t="str">
        <f t="shared" si="157"/>
        <v>00</v>
      </c>
      <c r="BE255" s="85">
        <f>(VLOOKUP(BD255,'Tableau coefficient '!$A$3:$B$1004,2,FALSE))*2</f>
        <v>0</v>
      </c>
      <c r="BF255" s="81">
        <v>0</v>
      </c>
      <c r="BG255" s="79">
        <v>0</v>
      </c>
      <c r="BH255" s="79" t="str">
        <f t="shared" si="158"/>
        <v>00</v>
      </c>
      <c r="BI255" s="82">
        <f>VLOOKUP(BH255,'Tableau coefficient '!$A$3:$B$1004,2,FALSE)</f>
        <v>0</v>
      </c>
      <c r="BJ255" s="81">
        <v>0</v>
      </c>
      <c r="BK255" s="79">
        <v>0</v>
      </c>
      <c r="BL255" s="79" t="str">
        <f t="shared" si="159"/>
        <v>00</v>
      </c>
      <c r="BM255" s="82">
        <f>VLOOKUP(BL255,'Tableau coefficient '!$A$3:$B$1004,2,FALSE)</f>
        <v>0</v>
      </c>
      <c r="BN255" s="86">
        <f t="shared" si="160"/>
        <v>468.75</v>
      </c>
      <c r="BO255" s="79">
        <f t="shared" si="143"/>
        <v>130</v>
      </c>
    </row>
    <row r="256" spans="1:67" ht="14" customHeight="1">
      <c r="A256" s="89" t="s">
        <v>1086</v>
      </c>
      <c r="B256" s="80" t="s">
        <v>1428</v>
      </c>
      <c r="C256" s="99" t="s">
        <v>5</v>
      </c>
      <c r="D256" s="99" t="s">
        <v>1647</v>
      </c>
      <c r="E256" s="80" t="s">
        <v>16</v>
      </c>
      <c r="F256" s="81" t="s">
        <v>1507</v>
      </c>
      <c r="G256" s="79">
        <v>16</v>
      </c>
      <c r="H256" s="79" t="str">
        <f t="shared" si="145"/>
        <v>S16</v>
      </c>
      <c r="I256" s="82">
        <f>VLOOKUP(H256,'Tableau coefficient '!$A$3:$B$1004,2,FALSE)</f>
        <v>95.25</v>
      </c>
      <c r="J256" s="81">
        <v>0</v>
      </c>
      <c r="K256" s="79">
        <v>0</v>
      </c>
      <c r="L256" s="79" t="str">
        <f t="shared" si="146"/>
        <v>00</v>
      </c>
      <c r="M256" s="82">
        <f>VLOOKUP(L256,'Tableau coefficient '!$A$3:$B$1004,2,FALSE)</f>
        <v>0</v>
      </c>
      <c r="N256" s="81" t="s">
        <v>5</v>
      </c>
      <c r="O256" s="79">
        <v>9</v>
      </c>
      <c r="P256" s="79" t="str">
        <f t="shared" si="147"/>
        <v>M9</v>
      </c>
      <c r="Q256" s="82">
        <f>VLOOKUP(P256,'Tableau coefficient '!$A$3:$B$1004,2,FALSE)</f>
        <v>150</v>
      </c>
      <c r="R256" s="110" t="s">
        <v>1506</v>
      </c>
      <c r="S256" s="79">
        <v>3</v>
      </c>
      <c r="T256" s="79" t="str">
        <f t="shared" si="148"/>
        <v>XS3</v>
      </c>
      <c r="U256" s="82">
        <f>VLOOKUP(T256,'Tableau coefficient '!$A$3:$B$1004,2,FALSE)</f>
        <v>110</v>
      </c>
      <c r="V256" s="83">
        <v>0</v>
      </c>
      <c r="W256" s="84">
        <v>0</v>
      </c>
      <c r="X256" s="84" t="str">
        <f t="shared" si="149"/>
        <v>00</v>
      </c>
      <c r="Y256" s="85">
        <f>(VLOOKUP(X256,'Tableau coefficient '!$A$3:$B$1004,2,FALSE))*2</f>
        <v>0</v>
      </c>
      <c r="Z256" s="83" t="s">
        <v>1507</v>
      </c>
      <c r="AA256" s="75">
        <v>3</v>
      </c>
      <c r="AB256" s="84" t="str">
        <f t="shared" si="150"/>
        <v>S3</v>
      </c>
      <c r="AC256" s="85">
        <f>(VLOOKUP(AB256,'Tableau coefficient '!$A$3:$B$1004,2,FALSE))*2</f>
        <v>330</v>
      </c>
      <c r="AD256" s="81" t="s">
        <v>1568</v>
      </c>
      <c r="AE256" s="79">
        <v>9</v>
      </c>
      <c r="AF256" s="79" t="str">
        <f t="shared" si="151"/>
        <v>L9</v>
      </c>
      <c r="AG256" s="82">
        <f>VLOOKUP(AF256,'Tableau coefficient '!$A$3:$B$1004,2,FALSE)</f>
        <v>225</v>
      </c>
      <c r="AH256" s="81">
        <v>0</v>
      </c>
      <c r="AI256" s="79">
        <v>0</v>
      </c>
      <c r="AJ256" s="79" t="str">
        <f t="shared" si="152"/>
        <v>00</v>
      </c>
      <c r="AK256" s="82">
        <f>VLOOKUP(AJ256,'Tableau coefficient '!$A$3:$B$1004,2,FALSE)</f>
        <v>0</v>
      </c>
      <c r="AL256" s="81" t="s">
        <v>5</v>
      </c>
      <c r="AM256" s="79">
        <v>23</v>
      </c>
      <c r="AN256" s="79" t="str">
        <f t="shared" si="153"/>
        <v>M23</v>
      </c>
      <c r="AO256" s="82">
        <f>VLOOKUP(AN256,'Tableau coefficient '!$A$3:$B$1004,2,FALSE)</f>
        <v>120</v>
      </c>
      <c r="AP256" s="81">
        <v>0</v>
      </c>
      <c r="AQ256" s="79">
        <v>0</v>
      </c>
      <c r="AR256" s="79" t="str">
        <f t="shared" si="154"/>
        <v>00</v>
      </c>
      <c r="AS256" s="82">
        <f>VLOOKUP(AR256,'Tableau coefficient '!$A$3:$B$1004,2,FALSE)</f>
        <v>0</v>
      </c>
      <c r="AT256" s="81">
        <v>0</v>
      </c>
      <c r="AU256" s="79">
        <v>0</v>
      </c>
      <c r="AV256" s="79" t="str">
        <f t="shared" si="155"/>
        <v>00</v>
      </c>
      <c r="AW256" s="82">
        <f>VLOOKUP(AV256,'Tableau coefficient '!$A$3:$B$1004,2,FALSE)</f>
        <v>0</v>
      </c>
      <c r="AX256" s="81" t="s">
        <v>1507</v>
      </c>
      <c r="AY256" s="79">
        <v>11</v>
      </c>
      <c r="AZ256" s="79" t="str">
        <f t="shared" si="156"/>
        <v>S11</v>
      </c>
      <c r="BA256" s="82">
        <f>VLOOKUP(AZ256,'Tableau coefficient '!$A$3:$B$1004,2,FALSE)</f>
        <v>105</v>
      </c>
      <c r="BB256" s="83">
        <v>0</v>
      </c>
      <c r="BC256" s="84">
        <v>0</v>
      </c>
      <c r="BD256" s="84" t="str">
        <f t="shared" si="157"/>
        <v>00</v>
      </c>
      <c r="BE256" s="85">
        <f>(VLOOKUP(BD256,'Tableau coefficient '!$A$3:$B$1004,2,FALSE))*2</f>
        <v>0</v>
      </c>
      <c r="BF256" s="81">
        <v>0</v>
      </c>
      <c r="BG256" s="79">
        <v>0</v>
      </c>
      <c r="BH256" s="79" t="str">
        <f t="shared" si="158"/>
        <v>00</v>
      </c>
      <c r="BI256" s="82">
        <f>VLOOKUP(BH256,'Tableau coefficient '!$A$3:$B$1004,2,FALSE)</f>
        <v>0</v>
      </c>
      <c r="BJ256" s="81">
        <v>0</v>
      </c>
      <c r="BK256" s="79">
        <v>0</v>
      </c>
      <c r="BL256" s="79" t="str">
        <f t="shared" si="159"/>
        <v>00</v>
      </c>
      <c r="BM256" s="82">
        <f>VLOOKUP(BL256,'Tableau coefficient '!$A$3:$B$1004,2,FALSE)</f>
        <v>0</v>
      </c>
      <c r="BN256" s="86">
        <f t="shared" si="160"/>
        <v>1135.25</v>
      </c>
      <c r="BO256" s="79">
        <f t="shared" si="143"/>
        <v>23</v>
      </c>
    </row>
    <row r="257" spans="1:67" ht="14" customHeight="1">
      <c r="A257" s="89" t="s">
        <v>1153</v>
      </c>
      <c r="B257" s="80" t="s">
        <v>1445</v>
      </c>
      <c r="C257" s="99" t="s">
        <v>5</v>
      </c>
      <c r="D257" s="99" t="s">
        <v>1647</v>
      </c>
      <c r="E257" s="80" t="s">
        <v>11</v>
      </c>
      <c r="F257" s="81">
        <v>0</v>
      </c>
      <c r="G257" s="79">
        <v>0</v>
      </c>
      <c r="H257" s="79" t="str">
        <f t="shared" si="145"/>
        <v>00</v>
      </c>
      <c r="I257" s="82">
        <f>VLOOKUP(H257,'Tableau coefficient '!$A$3:$B$1004,2,FALSE)</f>
        <v>0</v>
      </c>
      <c r="J257" s="81" t="s">
        <v>1507</v>
      </c>
      <c r="K257" s="79">
        <v>54</v>
      </c>
      <c r="L257" s="79" t="str">
        <f t="shared" si="146"/>
        <v>S54</v>
      </c>
      <c r="M257" s="82">
        <f>VLOOKUP(L257,'Tableau coefficient '!$A$3:$B$1004,2,FALSE)</f>
        <v>66.75</v>
      </c>
      <c r="N257" s="81" t="s">
        <v>5</v>
      </c>
      <c r="O257" s="79">
        <v>29</v>
      </c>
      <c r="P257" s="79" t="str">
        <f t="shared" si="147"/>
        <v>M29</v>
      </c>
      <c r="Q257" s="82">
        <f>VLOOKUP(P257,'Tableau coefficient '!$A$3:$B$1004,2,FALSE)</f>
        <v>114</v>
      </c>
      <c r="R257" s="81" t="s">
        <v>1507</v>
      </c>
      <c r="S257" s="79">
        <v>42</v>
      </c>
      <c r="T257" s="79" t="str">
        <f t="shared" si="148"/>
        <v>S42</v>
      </c>
      <c r="U257" s="82">
        <f>VLOOKUP(T257,'Tableau coefficient '!$A$3:$B$1004,2,FALSE)</f>
        <v>75.75</v>
      </c>
      <c r="V257" s="83" t="s">
        <v>1507</v>
      </c>
      <c r="W257" s="84">
        <v>38</v>
      </c>
      <c r="X257" s="84" t="str">
        <f t="shared" si="149"/>
        <v>S38</v>
      </c>
      <c r="Y257" s="85">
        <f>(VLOOKUP(X257,'Tableau coefficient '!$A$3:$B$1004,2,FALSE))*2</f>
        <v>157.5</v>
      </c>
      <c r="Z257" s="83" t="s">
        <v>1507</v>
      </c>
      <c r="AA257" s="75">
        <v>12</v>
      </c>
      <c r="AB257" s="84" t="str">
        <f t="shared" si="150"/>
        <v>S12</v>
      </c>
      <c r="AC257" s="85">
        <f>(VLOOKUP(AB257,'Tableau coefficient '!$A$3:$B$1004,2,FALSE))*2</f>
        <v>202.5</v>
      </c>
      <c r="AD257" s="81">
        <v>0</v>
      </c>
      <c r="AE257" s="79">
        <v>0</v>
      </c>
      <c r="AF257" s="79" t="str">
        <f t="shared" si="151"/>
        <v>00</v>
      </c>
      <c r="AG257" s="82">
        <f>VLOOKUP(AF257,'Tableau coefficient '!$A$3:$B$1004,2,FALSE)</f>
        <v>0</v>
      </c>
      <c r="AH257" s="81">
        <v>0</v>
      </c>
      <c r="AI257" s="79">
        <v>0</v>
      </c>
      <c r="AJ257" s="79" t="str">
        <f t="shared" si="152"/>
        <v>00</v>
      </c>
      <c r="AK257" s="82">
        <f>VLOOKUP(AJ257,'Tableau coefficient '!$A$3:$B$1004,2,FALSE)</f>
        <v>0</v>
      </c>
      <c r="AL257" s="81" t="s">
        <v>5</v>
      </c>
      <c r="AM257" s="79">
        <v>93</v>
      </c>
      <c r="AN257" s="79" t="str">
        <f t="shared" si="153"/>
        <v>M93</v>
      </c>
      <c r="AO257" s="82">
        <f>VLOOKUP(AN257,'Tableau coefficient '!$A$3:$B$1004,2,FALSE)</f>
        <v>50</v>
      </c>
      <c r="AP257" s="81">
        <v>0</v>
      </c>
      <c r="AQ257" s="79">
        <v>0</v>
      </c>
      <c r="AR257" s="79" t="str">
        <f t="shared" si="154"/>
        <v>00</v>
      </c>
      <c r="AS257" s="82">
        <f>VLOOKUP(AR257,'Tableau coefficient '!$A$3:$B$1004,2,FALSE)</f>
        <v>0</v>
      </c>
      <c r="AT257" s="81">
        <v>0</v>
      </c>
      <c r="AU257" s="79">
        <v>0</v>
      </c>
      <c r="AV257" s="79" t="str">
        <f t="shared" si="155"/>
        <v>00</v>
      </c>
      <c r="AW257" s="82">
        <f>VLOOKUP(AV257,'Tableau coefficient '!$A$3:$B$1004,2,FALSE)</f>
        <v>0</v>
      </c>
      <c r="AX257" s="81">
        <v>0</v>
      </c>
      <c r="AY257" s="79">
        <v>0</v>
      </c>
      <c r="AZ257" s="79" t="str">
        <f t="shared" si="156"/>
        <v>00</v>
      </c>
      <c r="BA257" s="82">
        <f>VLOOKUP(AZ257,'Tableau coefficient '!$A$3:$B$1004,2,FALSE)</f>
        <v>0</v>
      </c>
      <c r="BB257" s="83">
        <v>0</v>
      </c>
      <c r="BC257" s="84">
        <v>0</v>
      </c>
      <c r="BD257" s="84" t="str">
        <f t="shared" si="157"/>
        <v>00</v>
      </c>
      <c r="BE257" s="85">
        <f>(VLOOKUP(BD257,'Tableau coefficient '!$A$3:$B$1004,2,FALSE))*2</f>
        <v>0</v>
      </c>
      <c r="BF257" s="81">
        <v>0</v>
      </c>
      <c r="BG257" s="79">
        <v>0</v>
      </c>
      <c r="BH257" s="79" t="str">
        <f t="shared" si="158"/>
        <v>00</v>
      </c>
      <c r="BI257" s="82">
        <f>VLOOKUP(BH257,'Tableau coefficient '!$A$3:$B$1004,2,FALSE)</f>
        <v>0</v>
      </c>
      <c r="BJ257" s="81">
        <v>0</v>
      </c>
      <c r="BK257" s="79">
        <v>0</v>
      </c>
      <c r="BL257" s="79" t="str">
        <f t="shared" si="159"/>
        <v>00</v>
      </c>
      <c r="BM257" s="82">
        <f>VLOOKUP(BL257,'Tableau coefficient '!$A$3:$B$1004,2,FALSE)</f>
        <v>0</v>
      </c>
      <c r="BN257" s="86">
        <f t="shared" si="160"/>
        <v>666.5</v>
      </c>
      <c r="BO257" s="79">
        <f t="shared" si="143"/>
        <v>82</v>
      </c>
    </row>
    <row r="258" spans="1:67" ht="14" customHeight="1">
      <c r="A258" s="89" t="s">
        <v>1446</v>
      </c>
      <c r="B258" s="80" t="s">
        <v>1447</v>
      </c>
      <c r="C258" s="99" t="s">
        <v>5</v>
      </c>
      <c r="D258" s="99" t="s">
        <v>1652</v>
      </c>
      <c r="E258" s="80" t="s">
        <v>1067</v>
      </c>
      <c r="F258" s="81">
        <v>0</v>
      </c>
      <c r="G258" s="79">
        <v>0</v>
      </c>
      <c r="H258" s="79" t="str">
        <f t="shared" si="145"/>
        <v>00</v>
      </c>
      <c r="I258" s="82">
        <f>VLOOKUP(H258,'Tableau coefficient '!$A$3:$B$1004,2,FALSE)</f>
        <v>0</v>
      </c>
      <c r="J258" s="81">
        <v>0</v>
      </c>
      <c r="K258" s="79">
        <v>0</v>
      </c>
      <c r="L258" s="79" t="str">
        <f t="shared" si="146"/>
        <v>00</v>
      </c>
      <c r="M258" s="82">
        <f>VLOOKUP(L258,'Tableau coefficient '!$A$3:$B$1004,2,FALSE)</f>
        <v>0</v>
      </c>
      <c r="N258" s="81">
        <v>0</v>
      </c>
      <c r="O258" s="79">
        <v>0</v>
      </c>
      <c r="P258" s="79" t="str">
        <f t="shared" si="147"/>
        <v>00</v>
      </c>
      <c r="Q258" s="82">
        <f>VLOOKUP(P258,'Tableau coefficient '!$A$3:$B$1004,2,FALSE)</f>
        <v>0</v>
      </c>
      <c r="R258" s="81" t="s">
        <v>1507</v>
      </c>
      <c r="S258" s="79">
        <v>62</v>
      </c>
      <c r="T258" s="79" t="str">
        <f t="shared" si="148"/>
        <v>S62</v>
      </c>
      <c r="U258" s="82">
        <f>VLOOKUP(T258,'Tableau coefficient '!$A$3:$B$1004,2,FALSE)</f>
        <v>60.75</v>
      </c>
      <c r="V258" s="83" t="s">
        <v>1507</v>
      </c>
      <c r="W258" s="84">
        <v>53</v>
      </c>
      <c r="X258" s="84" t="str">
        <f t="shared" si="149"/>
        <v>S53</v>
      </c>
      <c r="Y258" s="85">
        <f>(VLOOKUP(X258,'Tableau coefficient '!$A$3:$B$1004,2,FALSE))*2</f>
        <v>135</v>
      </c>
      <c r="Z258" s="83">
        <v>0</v>
      </c>
      <c r="AA258" s="75">
        <v>0</v>
      </c>
      <c r="AB258" s="84" t="str">
        <f t="shared" si="150"/>
        <v>00</v>
      </c>
      <c r="AC258" s="85">
        <f>(VLOOKUP(AB258,'Tableau coefficient '!$A$3:$B$1004,2,FALSE))*2</f>
        <v>0</v>
      </c>
      <c r="AD258" s="81">
        <v>0</v>
      </c>
      <c r="AE258" s="79">
        <v>0</v>
      </c>
      <c r="AF258" s="79" t="str">
        <f t="shared" si="151"/>
        <v>00</v>
      </c>
      <c r="AG258" s="82">
        <f>VLOOKUP(AF258,'Tableau coefficient '!$A$3:$B$1004,2,FALSE)</f>
        <v>0</v>
      </c>
      <c r="AH258" s="81">
        <v>0</v>
      </c>
      <c r="AI258" s="79">
        <v>0</v>
      </c>
      <c r="AJ258" s="79" t="str">
        <f t="shared" si="152"/>
        <v>00</v>
      </c>
      <c r="AK258" s="82">
        <f>VLOOKUP(AJ258,'Tableau coefficient '!$A$3:$B$1004,2,FALSE)</f>
        <v>0</v>
      </c>
      <c r="AL258" s="81">
        <v>0</v>
      </c>
      <c r="AM258" s="79">
        <v>0</v>
      </c>
      <c r="AN258" s="79" t="str">
        <f t="shared" si="153"/>
        <v>00</v>
      </c>
      <c r="AO258" s="82">
        <f>VLOOKUP(AN258,'Tableau coefficient '!$A$3:$B$1004,2,FALSE)</f>
        <v>0</v>
      </c>
      <c r="AP258" s="81">
        <v>0</v>
      </c>
      <c r="AQ258" s="79">
        <v>0</v>
      </c>
      <c r="AR258" s="79" t="str">
        <f t="shared" si="154"/>
        <v>00</v>
      </c>
      <c r="AS258" s="82">
        <f>VLOOKUP(AR258,'Tableau coefficient '!$A$3:$B$1004,2,FALSE)</f>
        <v>0</v>
      </c>
      <c r="AT258" s="81">
        <v>0</v>
      </c>
      <c r="AU258" s="79">
        <v>0</v>
      </c>
      <c r="AV258" s="79" t="str">
        <f t="shared" si="155"/>
        <v>00</v>
      </c>
      <c r="AW258" s="82">
        <f>VLOOKUP(AV258,'Tableau coefficient '!$A$3:$B$1004,2,FALSE)</f>
        <v>0</v>
      </c>
      <c r="AX258" s="81">
        <v>0</v>
      </c>
      <c r="AY258" s="79">
        <v>0</v>
      </c>
      <c r="AZ258" s="79" t="str">
        <f t="shared" si="156"/>
        <v>00</v>
      </c>
      <c r="BA258" s="82">
        <f>VLOOKUP(AZ258,'Tableau coefficient '!$A$3:$B$1004,2,FALSE)</f>
        <v>0</v>
      </c>
      <c r="BB258" s="83">
        <v>0</v>
      </c>
      <c r="BC258" s="84">
        <v>0</v>
      </c>
      <c r="BD258" s="84" t="str">
        <f t="shared" si="157"/>
        <v>00</v>
      </c>
      <c r="BE258" s="85">
        <f>(VLOOKUP(BD258,'Tableau coefficient '!$A$3:$B$1004,2,FALSE))*2</f>
        <v>0</v>
      </c>
      <c r="BF258" s="81">
        <v>0</v>
      </c>
      <c r="BG258" s="79">
        <v>0</v>
      </c>
      <c r="BH258" s="79" t="str">
        <f t="shared" si="158"/>
        <v>00</v>
      </c>
      <c r="BI258" s="82">
        <f>VLOOKUP(BH258,'Tableau coefficient '!$A$3:$B$1004,2,FALSE)</f>
        <v>0</v>
      </c>
      <c r="BJ258" s="81">
        <v>0</v>
      </c>
      <c r="BK258" s="79">
        <v>0</v>
      </c>
      <c r="BL258" s="79" t="str">
        <f t="shared" si="159"/>
        <v>00</v>
      </c>
      <c r="BM258" s="82">
        <f>VLOOKUP(BL258,'Tableau coefficient '!$A$3:$B$1004,2,FALSE)</f>
        <v>0</v>
      </c>
      <c r="BN258" s="86">
        <f t="shared" si="160"/>
        <v>195.75</v>
      </c>
      <c r="BO258" s="79">
        <f t="shared" si="143"/>
        <v>228</v>
      </c>
    </row>
    <row r="259" spans="1:67" ht="14" customHeight="1">
      <c r="A259" s="89" t="s">
        <v>1448</v>
      </c>
      <c r="B259" s="80" t="s">
        <v>1449</v>
      </c>
      <c r="C259" s="99" t="s">
        <v>5</v>
      </c>
      <c r="D259" s="99" t="s">
        <v>1649</v>
      </c>
      <c r="E259" s="80" t="s">
        <v>16</v>
      </c>
      <c r="F259" s="81" t="s">
        <v>1507</v>
      </c>
      <c r="G259" s="79">
        <v>61</v>
      </c>
      <c r="H259" s="79" t="str">
        <f t="shared" si="145"/>
        <v>S61</v>
      </c>
      <c r="I259" s="82">
        <f>VLOOKUP(H259,'Tableau coefficient '!$A$3:$B$1004,2,FALSE)</f>
        <v>61.5</v>
      </c>
      <c r="J259" s="81">
        <v>0</v>
      </c>
      <c r="K259" s="79">
        <v>0</v>
      </c>
      <c r="L259" s="79" t="str">
        <f t="shared" si="146"/>
        <v>00</v>
      </c>
      <c r="M259" s="82">
        <f>VLOOKUP(L259,'Tableau coefficient '!$A$3:$B$1004,2,FALSE)</f>
        <v>0</v>
      </c>
      <c r="N259" s="81">
        <v>0</v>
      </c>
      <c r="O259" s="79">
        <v>0</v>
      </c>
      <c r="P259" s="79" t="str">
        <f t="shared" si="147"/>
        <v>00</v>
      </c>
      <c r="Q259" s="82">
        <f>VLOOKUP(P259,'Tableau coefficient '!$A$3:$B$1004,2,FALSE)</f>
        <v>0</v>
      </c>
      <c r="R259" s="81">
        <v>0</v>
      </c>
      <c r="S259" s="79">
        <v>0</v>
      </c>
      <c r="T259" s="79" t="str">
        <f t="shared" si="148"/>
        <v>00</v>
      </c>
      <c r="U259" s="82">
        <f>VLOOKUP(T259,'Tableau coefficient '!$A$3:$B$1004,2,FALSE)</f>
        <v>0</v>
      </c>
      <c r="V259" s="83">
        <v>0</v>
      </c>
      <c r="W259" s="84">
        <v>0</v>
      </c>
      <c r="X259" s="84" t="str">
        <f t="shared" si="149"/>
        <v>00</v>
      </c>
      <c r="Y259" s="85">
        <f>(VLOOKUP(X259,'Tableau coefficient '!$A$3:$B$1004,2,FALSE))*2</f>
        <v>0</v>
      </c>
      <c r="Z259" s="83">
        <v>0</v>
      </c>
      <c r="AA259" s="75">
        <v>0</v>
      </c>
      <c r="AB259" s="84" t="str">
        <f t="shared" si="150"/>
        <v>00</v>
      </c>
      <c r="AC259" s="85">
        <f>(VLOOKUP(AB259,'Tableau coefficient '!$A$3:$B$1004,2,FALSE))*2</f>
        <v>0</v>
      </c>
      <c r="AD259" s="81">
        <v>0</v>
      </c>
      <c r="AE259" s="79">
        <v>0</v>
      </c>
      <c r="AF259" s="79" t="str">
        <f t="shared" si="151"/>
        <v>00</v>
      </c>
      <c r="AG259" s="82">
        <f>VLOOKUP(AF259,'Tableau coefficient '!$A$3:$B$1004,2,FALSE)</f>
        <v>0</v>
      </c>
      <c r="AH259" s="81">
        <v>0</v>
      </c>
      <c r="AI259" s="79">
        <v>0</v>
      </c>
      <c r="AJ259" s="79" t="str">
        <f t="shared" si="152"/>
        <v>00</v>
      </c>
      <c r="AK259" s="82">
        <f>VLOOKUP(AJ259,'Tableau coefficient '!$A$3:$B$1004,2,FALSE)</f>
        <v>0</v>
      </c>
      <c r="AL259" s="81">
        <v>0</v>
      </c>
      <c r="AM259" s="79">
        <v>0</v>
      </c>
      <c r="AN259" s="79" t="str">
        <f t="shared" si="153"/>
        <v>00</v>
      </c>
      <c r="AO259" s="82">
        <f>VLOOKUP(AN259,'Tableau coefficient '!$A$3:$B$1004,2,FALSE)</f>
        <v>0</v>
      </c>
      <c r="AP259" s="81">
        <v>0</v>
      </c>
      <c r="AQ259" s="79">
        <v>0</v>
      </c>
      <c r="AR259" s="79" t="str">
        <f t="shared" si="154"/>
        <v>00</v>
      </c>
      <c r="AS259" s="82">
        <f>VLOOKUP(AR259,'Tableau coefficient '!$A$3:$B$1004,2,FALSE)</f>
        <v>0</v>
      </c>
      <c r="AT259" s="81">
        <v>0</v>
      </c>
      <c r="AU259" s="79">
        <v>0</v>
      </c>
      <c r="AV259" s="79" t="str">
        <f t="shared" si="155"/>
        <v>00</v>
      </c>
      <c r="AW259" s="82">
        <f>VLOOKUP(AV259,'Tableau coefficient '!$A$3:$B$1004,2,FALSE)</f>
        <v>0</v>
      </c>
      <c r="AX259" s="81">
        <v>0</v>
      </c>
      <c r="AY259" s="79">
        <v>0</v>
      </c>
      <c r="AZ259" s="79" t="str">
        <f t="shared" si="156"/>
        <v>00</v>
      </c>
      <c r="BA259" s="82">
        <f>VLOOKUP(AZ259,'Tableau coefficient '!$A$3:$B$1004,2,FALSE)</f>
        <v>0</v>
      </c>
      <c r="BB259" s="83">
        <v>0</v>
      </c>
      <c r="BC259" s="84">
        <v>0</v>
      </c>
      <c r="BD259" s="84" t="str">
        <f t="shared" si="157"/>
        <v>00</v>
      </c>
      <c r="BE259" s="85">
        <f>(VLOOKUP(BD259,'Tableau coefficient '!$A$3:$B$1004,2,FALSE))*2</f>
        <v>0</v>
      </c>
      <c r="BF259" s="81">
        <v>0</v>
      </c>
      <c r="BG259" s="79">
        <v>0</v>
      </c>
      <c r="BH259" s="79" t="str">
        <f t="shared" si="158"/>
        <v>00</v>
      </c>
      <c r="BI259" s="82">
        <f>VLOOKUP(BH259,'Tableau coefficient '!$A$3:$B$1004,2,FALSE)</f>
        <v>0</v>
      </c>
      <c r="BJ259" s="81">
        <v>0</v>
      </c>
      <c r="BK259" s="79">
        <v>0</v>
      </c>
      <c r="BL259" s="79" t="str">
        <f t="shared" si="159"/>
        <v>00</v>
      </c>
      <c r="BM259" s="82">
        <f>VLOOKUP(BL259,'Tableau coefficient '!$A$3:$B$1004,2,FALSE)</f>
        <v>0</v>
      </c>
      <c r="BN259" s="86">
        <f t="shared" si="160"/>
        <v>61.5</v>
      </c>
      <c r="BO259" s="79">
        <f t="shared" si="143"/>
        <v>292</v>
      </c>
    </row>
    <row r="260" spans="1:67" ht="14" customHeight="1">
      <c r="A260" s="89" t="s">
        <v>1450</v>
      </c>
      <c r="B260" s="80" t="s">
        <v>1264</v>
      </c>
      <c r="C260" s="99" t="s">
        <v>5</v>
      </c>
      <c r="D260" s="99" t="s">
        <v>1649</v>
      </c>
      <c r="E260" s="80" t="s">
        <v>16</v>
      </c>
      <c r="F260" s="81">
        <v>0</v>
      </c>
      <c r="G260" s="79">
        <v>0</v>
      </c>
      <c r="H260" s="79" t="str">
        <f t="shared" si="145"/>
        <v>00</v>
      </c>
      <c r="I260" s="82">
        <f>VLOOKUP(H260,'Tableau coefficient '!$A$3:$B$1004,2,FALSE)</f>
        <v>0</v>
      </c>
      <c r="J260" s="81">
        <v>0</v>
      </c>
      <c r="K260" s="79">
        <v>0</v>
      </c>
      <c r="L260" s="79" t="str">
        <f t="shared" si="146"/>
        <v>00</v>
      </c>
      <c r="M260" s="82">
        <f>VLOOKUP(L260,'Tableau coefficient '!$A$3:$B$1004,2,FALSE)</f>
        <v>0</v>
      </c>
      <c r="N260" s="81">
        <v>0</v>
      </c>
      <c r="O260" s="79">
        <v>0</v>
      </c>
      <c r="P260" s="79" t="str">
        <f t="shared" si="147"/>
        <v>00</v>
      </c>
      <c r="Q260" s="82">
        <f>VLOOKUP(P260,'Tableau coefficient '!$A$3:$B$1004,2,FALSE)</f>
        <v>0</v>
      </c>
      <c r="R260" s="81">
        <v>0</v>
      </c>
      <c r="S260" s="79">
        <v>0</v>
      </c>
      <c r="T260" s="79" t="str">
        <f t="shared" si="148"/>
        <v>00</v>
      </c>
      <c r="U260" s="82">
        <f>VLOOKUP(T260,'Tableau coefficient '!$A$3:$B$1004,2,FALSE)</f>
        <v>0</v>
      </c>
      <c r="V260" s="83">
        <v>0</v>
      </c>
      <c r="W260" s="84">
        <v>0</v>
      </c>
      <c r="X260" s="84" t="str">
        <f t="shared" si="149"/>
        <v>00</v>
      </c>
      <c r="Y260" s="85">
        <f>(VLOOKUP(X260,'Tableau coefficient '!$A$3:$B$1004,2,FALSE))*2</f>
        <v>0</v>
      </c>
      <c r="Z260" s="83">
        <v>0</v>
      </c>
      <c r="AA260" s="75">
        <v>0</v>
      </c>
      <c r="AB260" s="84" t="str">
        <f t="shared" si="150"/>
        <v>00</v>
      </c>
      <c r="AC260" s="85">
        <f>(VLOOKUP(AB260,'Tableau coefficient '!$A$3:$B$1004,2,FALSE))*2</f>
        <v>0</v>
      </c>
      <c r="AD260" s="81">
        <v>0</v>
      </c>
      <c r="AE260" s="79">
        <v>0</v>
      </c>
      <c r="AF260" s="79" t="str">
        <f t="shared" si="151"/>
        <v>00</v>
      </c>
      <c r="AG260" s="82">
        <f>VLOOKUP(AF260,'Tableau coefficient '!$A$3:$B$1004,2,FALSE)</f>
        <v>0</v>
      </c>
      <c r="AH260" s="81">
        <v>0</v>
      </c>
      <c r="AI260" s="79">
        <v>0</v>
      </c>
      <c r="AJ260" s="79" t="str">
        <f t="shared" si="152"/>
        <v>00</v>
      </c>
      <c r="AK260" s="82">
        <f>VLOOKUP(AJ260,'Tableau coefficient '!$A$3:$B$1004,2,FALSE)</f>
        <v>0</v>
      </c>
      <c r="AL260" s="81">
        <v>0</v>
      </c>
      <c r="AM260" s="79">
        <v>0</v>
      </c>
      <c r="AN260" s="79" t="str">
        <f t="shared" si="153"/>
        <v>00</v>
      </c>
      <c r="AO260" s="82">
        <f>VLOOKUP(AN260,'Tableau coefficient '!$A$3:$B$1004,2,FALSE)</f>
        <v>0</v>
      </c>
      <c r="AP260" s="81">
        <v>0</v>
      </c>
      <c r="AQ260" s="79">
        <v>0</v>
      </c>
      <c r="AR260" s="79" t="str">
        <f t="shared" si="154"/>
        <v>00</v>
      </c>
      <c r="AS260" s="82">
        <f>VLOOKUP(AR260,'Tableau coefficient '!$A$3:$B$1004,2,FALSE)</f>
        <v>0</v>
      </c>
      <c r="AT260" s="81">
        <v>0</v>
      </c>
      <c r="AU260" s="79">
        <v>0</v>
      </c>
      <c r="AV260" s="79" t="str">
        <f t="shared" si="155"/>
        <v>00</v>
      </c>
      <c r="AW260" s="82">
        <f>VLOOKUP(AV260,'Tableau coefficient '!$A$3:$B$1004,2,FALSE)</f>
        <v>0</v>
      </c>
      <c r="AX260" s="81">
        <v>0</v>
      </c>
      <c r="AY260" s="79">
        <v>0</v>
      </c>
      <c r="AZ260" s="79" t="str">
        <f t="shared" si="156"/>
        <v>00</v>
      </c>
      <c r="BA260" s="82">
        <f>VLOOKUP(AZ260,'Tableau coefficient '!$A$3:$B$1004,2,FALSE)</f>
        <v>0</v>
      </c>
      <c r="BB260" s="83">
        <v>0</v>
      </c>
      <c r="BC260" s="84">
        <v>0</v>
      </c>
      <c r="BD260" s="84" t="str">
        <f t="shared" si="157"/>
        <v>00</v>
      </c>
      <c r="BE260" s="85">
        <f>(VLOOKUP(BD260,'Tableau coefficient '!$A$3:$B$1004,2,FALSE))*2</f>
        <v>0</v>
      </c>
      <c r="BF260" s="81">
        <v>0</v>
      </c>
      <c r="BG260" s="79">
        <v>0</v>
      </c>
      <c r="BH260" s="79" t="str">
        <f t="shared" si="158"/>
        <v>00</v>
      </c>
      <c r="BI260" s="82">
        <f>VLOOKUP(BH260,'Tableau coefficient '!$A$3:$B$1004,2,FALSE)</f>
        <v>0</v>
      </c>
      <c r="BJ260" s="81">
        <v>0</v>
      </c>
      <c r="BK260" s="79">
        <v>0</v>
      </c>
      <c r="BL260" s="79" t="str">
        <f t="shared" si="159"/>
        <v>00</v>
      </c>
      <c r="BM260" s="82">
        <f>VLOOKUP(BL260,'Tableau coefficient '!$A$3:$B$1004,2,FALSE)</f>
        <v>0</v>
      </c>
      <c r="BN260" s="86">
        <f t="shared" si="160"/>
        <v>0</v>
      </c>
      <c r="BO260" s="79">
        <f t="shared" ref="BO260:BO323" si="161">RANK(BN260,$BN$4:$BN$446,0)</f>
        <v>303</v>
      </c>
    </row>
    <row r="261" spans="1:67" ht="14" customHeight="1">
      <c r="A261" s="89" t="s">
        <v>1252</v>
      </c>
      <c r="B261" s="80" t="s">
        <v>1451</v>
      </c>
      <c r="C261" s="99" t="s">
        <v>5</v>
      </c>
      <c r="D261" s="99" t="s">
        <v>1651</v>
      </c>
      <c r="E261" s="80" t="s">
        <v>11</v>
      </c>
      <c r="F261" s="81">
        <v>0</v>
      </c>
      <c r="G261" s="79">
        <v>0</v>
      </c>
      <c r="H261" s="79" t="str">
        <f t="shared" si="145"/>
        <v>00</v>
      </c>
      <c r="I261" s="82">
        <f>VLOOKUP(H261,'Tableau coefficient '!$A$3:$B$1004,2,FALSE)</f>
        <v>0</v>
      </c>
      <c r="J261" s="81" t="s">
        <v>1507</v>
      </c>
      <c r="K261" s="79">
        <v>44</v>
      </c>
      <c r="L261" s="79" t="str">
        <f t="shared" si="146"/>
        <v>S44</v>
      </c>
      <c r="M261" s="82">
        <f>VLOOKUP(L261,'Tableau coefficient '!$A$3:$B$1004,2,FALSE)</f>
        <v>74.25</v>
      </c>
      <c r="N261" s="81">
        <v>0</v>
      </c>
      <c r="O261" s="79">
        <v>0</v>
      </c>
      <c r="P261" s="79" t="str">
        <f t="shared" si="147"/>
        <v>00</v>
      </c>
      <c r="Q261" s="82">
        <f>VLOOKUP(P261,'Tableau coefficient '!$A$3:$B$1004,2,FALSE)</f>
        <v>0</v>
      </c>
      <c r="R261" s="81">
        <v>0</v>
      </c>
      <c r="S261" s="79">
        <v>0</v>
      </c>
      <c r="T261" s="79" t="str">
        <f t="shared" si="148"/>
        <v>00</v>
      </c>
      <c r="U261" s="82">
        <f>VLOOKUP(T261,'Tableau coefficient '!$A$3:$B$1004,2,FALSE)</f>
        <v>0</v>
      </c>
      <c r="V261" s="83">
        <v>0</v>
      </c>
      <c r="W261" s="84">
        <v>0</v>
      </c>
      <c r="X261" s="84" t="str">
        <f t="shared" si="149"/>
        <v>00</v>
      </c>
      <c r="Y261" s="85">
        <f>(VLOOKUP(X261,'Tableau coefficient '!$A$3:$B$1004,2,FALSE))*2</f>
        <v>0</v>
      </c>
      <c r="Z261" s="83">
        <v>0</v>
      </c>
      <c r="AA261" s="75">
        <v>0</v>
      </c>
      <c r="AB261" s="84" t="str">
        <f t="shared" si="150"/>
        <v>00</v>
      </c>
      <c r="AC261" s="85">
        <f>(VLOOKUP(AB261,'Tableau coefficient '!$A$3:$B$1004,2,FALSE))*2</f>
        <v>0</v>
      </c>
      <c r="AD261" s="81" t="s">
        <v>1568</v>
      </c>
      <c r="AE261" s="79">
        <v>27</v>
      </c>
      <c r="AF261" s="79" t="str">
        <f t="shared" si="151"/>
        <v>L27</v>
      </c>
      <c r="AG261" s="82">
        <f>VLOOKUP(AF261,'Tableau coefficient '!$A$3:$B$1004,2,FALSE)</f>
        <v>174</v>
      </c>
      <c r="AH261" s="81">
        <v>0</v>
      </c>
      <c r="AI261" s="79">
        <v>0</v>
      </c>
      <c r="AJ261" s="79" t="str">
        <f t="shared" si="152"/>
        <v>00</v>
      </c>
      <c r="AK261" s="82">
        <f>VLOOKUP(AJ261,'Tableau coefficient '!$A$3:$B$1004,2,FALSE)</f>
        <v>0</v>
      </c>
      <c r="AL261" s="81" t="s">
        <v>5</v>
      </c>
      <c r="AM261" s="79">
        <v>95</v>
      </c>
      <c r="AN261" s="79" t="str">
        <f t="shared" si="153"/>
        <v>M95</v>
      </c>
      <c r="AO261" s="82">
        <f>VLOOKUP(AN261,'Tableau coefficient '!$A$3:$B$1004,2,FALSE)</f>
        <v>48</v>
      </c>
      <c r="AP261" s="81">
        <v>0</v>
      </c>
      <c r="AQ261" s="79">
        <v>0</v>
      </c>
      <c r="AR261" s="79" t="str">
        <f t="shared" si="154"/>
        <v>00</v>
      </c>
      <c r="AS261" s="82">
        <f>VLOOKUP(AR261,'Tableau coefficient '!$A$3:$B$1004,2,FALSE)</f>
        <v>0</v>
      </c>
      <c r="AT261" s="81">
        <v>0</v>
      </c>
      <c r="AU261" s="79">
        <v>0</v>
      </c>
      <c r="AV261" s="79" t="str">
        <f t="shared" si="155"/>
        <v>00</v>
      </c>
      <c r="AW261" s="82">
        <f>VLOOKUP(AV261,'Tableau coefficient '!$A$3:$B$1004,2,FALSE)</f>
        <v>0</v>
      </c>
      <c r="AX261" s="81">
        <v>0</v>
      </c>
      <c r="AY261" s="79">
        <v>0</v>
      </c>
      <c r="AZ261" s="79" t="str">
        <f t="shared" si="156"/>
        <v>00</v>
      </c>
      <c r="BA261" s="82">
        <f>VLOOKUP(AZ261,'Tableau coefficient '!$A$3:$B$1004,2,FALSE)</f>
        <v>0</v>
      </c>
      <c r="BB261" s="83">
        <v>0</v>
      </c>
      <c r="BC261" s="84">
        <v>0</v>
      </c>
      <c r="BD261" s="84" t="str">
        <f t="shared" si="157"/>
        <v>00</v>
      </c>
      <c r="BE261" s="85">
        <f>(VLOOKUP(BD261,'Tableau coefficient '!$A$3:$B$1004,2,FALSE))*2</f>
        <v>0</v>
      </c>
      <c r="BF261" s="81">
        <v>0</v>
      </c>
      <c r="BG261" s="79">
        <v>0</v>
      </c>
      <c r="BH261" s="79" t="str">
        <f t="shared" si="158"/>
        <v>00</v>
      </c>
      <c r="BI261" s="82">
        <f>VLOOKUP(BH261,'Tableau coefficient '!$A$3:$B$1004,2,FALSE)</f>
        <v>0</v>
      </c>
      <c r="BJ261" s="81">
        <v>0</v>
      </c>
      <c r="BK261" s="79">
        <v>0</v>
      </c>
      <c r="BL261" s="79" t="str">
        <f t="shared" si="159"/>
        <v>00</v>
      </c>
      <c r="BM261" s="82">
        <f>VLOOKUP(BL261,'Tableau coefficient '!$A$3:$B$1004,2,FALSE)</f>
        <v>0</v>
      </c>
      <c r="BN261" s="86">
        <f t="shared" si="160"/>
        <v>296.25</v>
      </c>
      <c r="BO261" s="79">
        <f t="shared" si="161"/>
        <v>182</v>
      </c>
    </row>
    <row r="262" spans="1:67" ht="14" customHeight="1">
      <c r="A262" s="89" t="s">
        <v>1137</v>
      </c>
      <c r="B262" s="80" t="s">
        <v>1452</v>
      </c>
      <c r="C262" s="99" t="s">
        <v>5</v>
      </c>
      <c r="D262" s="99" t="s">
        <v>1650</v>
      </c>
      <c r="E262" s="80" t="s">
        <v>11</v>
      </c>
      <c r="F262" s="81">
        <v>0</v>
      </c>
      <c r="G262" s="79">
        <v>0</v>
      </c>
      <c r="H262" s="79" t="str">
        <f t="shared" si="145"/>
        <v>00</v>
      </c>
      <c r="I262" s="82">
        <f>VLOOKUP(H262,'Tableau coefficient '!$A$3:$B$1004,2,FALSE)</f>
        <v>0</v>
      </c>
      <c r="J262" s="81" t="s">
        <v>1506</v>
      </c>
      <c r="K262" s="79">
        <v>21</v>
      </c>
      <c r="L262" s="79" t="str">
        <f t="shared" si="146"/>
        <v>XS21</v>
      </c>
      <c r="M262" s="82">
        <f>VLOOKUP(L262,'Tableau coefficient '!$A$3:$B$1004,2,FALSE)</f>
        <v>61</v>
      </c>
      <c r="N262" s="81">
        <v>0</v>
      </c>
      <c r="O262" s="79">
        <v>0</v>
      </c>
      <c r="P262" s="79" t="str">
        <f t="shared" si="147"/>
        <v>00</v>
      </c>
      <c r="Q262" s="82">
        <f>VLOOKUP(P262,'Tableau coefficient '!$A$3:$B$1004,2,FALSE)</f>
        <v>0</v>
      </c>
      <c r="R262" s="110" t="s">
        <v>1506</v>
      </c>
      <c r="S262" s="79">
        <v>12</v>
      </c>
      <c r="T262" s="79" t="str">
        <f t="shared" si="148"/>
        <v>XS12</v>
      </c>
      <c r="U262" s="82">
        <f>VLOOKUP(T262,'Tableau coefficient '!$A$3:$B$1004,2,FALSE)</f>
        <v>67.5</v>
      </c>
      <c r="V262" s="83">
        <v>0</v>
      </c>
      <c r="W262" s="84">
        <v>0</v>
      </c>
      <c r="X262" s="84" t="str">
        <f t="shared" si="149"/>
        <v>00</v>
      </c>
      <c r="Y262" s="85">
        <f>(VLOOKUP(X262,'Tableau coefficient '!$A$3:$B$1004,2,FALSE))*2</f>
        <v>0</v>
      </c>
      <c r="Z262" s="83" t="s">
        <v>1506</v>
      </c>
      <c r="AA262" s="75">
        <v>39</v>
      </c>
      <c r="AB262" s="84" t="str">
        <f t="shared" si="150"/>
        <v>XS39</v>
      </c>
      <c r="AC262" s="85">
        <f>(VLOOKUP(AB262,'Tableau coefficient '!$A$3:$B$1004,2,FALSE))*2</f>
        <v>104</v>
      </c>
      <c r="AD262" s="81" t="s">
        <v>1506</v>
      </c>
      <c r="AE262" s="79">
        <v>28</v>
      </c>
      <c r="AF262" s="79" t="str">
        <f t="shared" si="151"/>
        <v>XS28</v>
      </c>
      <c r="AG262" s="82">
        <f>VLOOKUP(AF262,'Tableau coefficient '!$A$3:$B$1004,2,FALSE)</f>
        <v>57.5</v>
      </c>
      <c r="AH262" s="81">
        <v>0</v>
      </c>
      <c r="AI262" s="79">
        <v>0</v>
      </c>
      <c r="AJ262" s="79" t="str">
        <f t="shared" si="152"/>
        <v>00</v>
      </c>
      <c r="AK262" s="82">
        <f>VLOOKUP(AJ262,'Tableau coefficient '!$A$3:$B$1004,2,FALSE)</f>
        <v>0</v>
      </c>
      <c r="AL262" s="81">
        <v>0</v>
      </c>
      <c r="AM262" s="79">
        <v>0</v>
      </c>
      <c r="AN262" s="79" t="str">
        <f t="shared" si="153"/>
        <v>00</v>
      </c>
      <c r="AO262" s="82">
        <f>VLOOKUP(AN262,'Tableau coefficient '!$A$3:$B$1004,2,FALSE)</f>
        <v>0</v>
      </c>
      <c r="AP262" s="81">
        <v>0</v>
      </c>
      <c r="AQ262" s="79">
        <v>0</v>
      </c>
      <c r="AR262" s="79" t="str">
        <f t="shared" si="154"/>
        <v>00</v>
      </c>
      <c r="AS262" s="82">
        <f>VLOOKUP(AR262,'Tableau coefficient '!$A$3:$B$1004,2,FALSE)</f>
        <v>0</v>
      </c>
      <c r="AT262" s="81">
        <v>0</v>
      </c>
      <c r="AU262" s="79">
        <v>0</v>
      </c>
      <c r="AV262" s="79" t="str">
        <f t="shared" si="155"/>
        <v>00</v>
      </c>
      <c r="AW262" s="82">
        <f>VLOOKUP(AV262,'Tableau coefficient '!$A$3:$B$1004,2,FALSE)</f>
        <v>0</v>
      </c>
      <c r="AX262" s="81" t="s">
        <v>1506</v>
      </c>
      <c r="AY262" s="79">
        <v>30</v>
      </c>
      <c r="AZ262" s="79" t="str">
        <f t="shared" si="156"/>
        <v>XS30</v>
      </c>
      <c r="BA262" s="82">
        <f>VLOOKUP(AZ262,'Tableau coefficient '!$A$3:$B$1004,2,FALSE)</f>
        <v>56.5</v>
      </c>
      <c r="BB262" s="83" t="s">
        <v>1507</v>
      </c>
      <c r="BC262" s="84">
        <v>65</v>
      </c>
      <c r="BD262" s="84" t="str">
        <f t="shared" si="157"/>
        <v>S65</v>
      </c>
      <c r="BE262" s="85">
        <f>(VLOOKUP(BD262,'Tableau coefficient '!$A$3:$B$1004,2,FALSE))*2</f>
        <v>117</v>
      </c>
      <c r="BF262" s="81">
        <v>0</v>
      </c>
      <c r="BG262" s="79">
        <v>0</v>
      </c>
      <c r="BH262" s="79" t="str">
        <f t="shared" si="158"/>
        <v>00</v>
      </c>
      <c r="BI262" s="82">
        <f>VLOOKUP(BH262,'Tableau coefficient '!$A$3:$B$1004,2,FALSE)</f>
        <v>0</v>
      </c>
      <c r="BJ262" s="81">
        <v>0</v>
      </c>
      <c r="BK262" s="79">
        <v>0</v>
      </c>
      <c r="BL262" s="79" t="str">
        <f t="shared" si="159"/>
        <v>00</v>
      </c>
      <c r="BM262" s="82">
        <f>VLOOKUP(BL262,'Tableau coefficient '!$A$3:$B$1004,2,FALSE)</f>
        <v>0</v>
      </c>
      <c r="BN262" s="86">
        <f t="shared" si="160"/>
        <v>463.5</v>
      </c>
      <c r="BO262" s="79">
        <f t="shared" si="161"/>
        <v>132</v>
      </c>
    </row>
    <row r="263" spans="1:67" ht="14" customHeight="1">
      <c r="A263" s="89" t="s">
        <v>1453</v>
      </c>
      <c r="B263" s="80" t="s">
        <v>1454</v>
      </c>
      <c r="C263" s="99" t="s">
        <v>5</v>
      </c>
      <c r="D263" s="99" t="s">
        <v>1650</v>
      </c>
      <c r="E263" s="80" t="s">
        <v>15</v>
      </c>
      <c r="F263" s="81" t="s">
        <v>1507</v>
      </c>
      <c r="G263" s="79">
        <v>25</v>
      </c>
      <c r="H263" s="79" t="str">
        <f t="shared" si="145"/>
        <v>S25</v>
      </c>
      <c r="I263" s="82">
        <f>VLOOKUP(H263,'Tableau coefficient '!$A$3:$B$1004,2,FALSE)</f>
        <v>88.5</v>
      </c>
      <c r="J263" s="81">
        <v>0</v>
      </c>
      <c r="K263" s="79">
        <v>0</v>
      </c>
      <c r="L263" s="79" t="str">
        <f t="shared" si="146"/>
        <v>00</v>
      </c>
      <c r="M263" s="82">
        <f>VLOOKUP(L263,'Tableau coefficient '!$A$3:$B$1004,2,FALSE)</f>
        <v>0</v>
      </c>
      <c r="N263" s="81">
        <v>0</v>
      </c>
      <c r="O263" s="79">
        <v>0</v>
      </c>
      <c r="P263" s="79" t="str">
        <f t="shared" si="147"/>
        <v>00</v>
      </c>
      <c r="Q263" s="82">
        <f>VLOOKUP(P263,'Tableau coefficient '!$A$3:$B$1004,2,FALSE)</f>
        <v>0</v>
      </c>
      <c r="R263" s="81">
        <v>0</v>
      </c>
      <c r="S263" s="79">
        <v>0</v>
      </c>
      <c r="T263" s="79" t="str">
        <f t="shared" si="148"/>
        <v>00</v>
      </c>
      <c r="U263" s="82">
        <f>VLOOKUP(T263,'Tableau coefficient '!$A$3:$B$1004,2,FALSE)</f>
        <v>0</v>
      </c>
      <c r="V263" s="83">
        <v>0</v>
      </c>
      <c r="W263" s="84">
        <v>0</v>
      </c>
      <c r="X263" s="84" t="str">
        <f t="shared" si="149"/>
        <v>00</v>
      </c>
      <c r="Y263" s="85">
        <f>(VLOOKUP(X263,'Tableau coefficient '!$A$3:$B$1004,2,FALSE))*2</f>
        <v>0</v>
      </c>
      <c r="Z263" s="83" t="s">
        <v>1507</v>
      </c>
      <c r="AA263" s="75">
        <v>8</v>
      </c>
      <c r="AB263" s="84" t="str">
        <f t="shared" si="150"/>
        <v>S8</v>
      </c>
      <c r="AC263" s="85">
        <f>(VLOOKUP(AB263,'Tableau coefficient '!$A$3:$B$1004,2,FALSE))*2</f>
        <v>240</v>
      </c>
      <c r="AD263" s="81" t="s">
        <v>1507</v>
      </c>
      <c r="AE263" s="79">
        <v>23</v>
      </c>
      <c r="AF263" s="79" t="str">
        <f t="shared" si="151"/>
        <v>S23</v>
      </c>
      <c r="AG263" s="82">
        <f>VLOOKUP(AF263,'Tableau coefficient '!$A$3:$B$1004,2,FALSE)</f>
        <v>90</v>
      </c>
      <c r="AH263" s="81">
        <v>0</v>
      </c>
      <c r="AI263" s="79">
        <v>0</v>
      </c>
      <c r="AJ263" s="79" t="str">
        <f t="shared" si="152"/>
        <v>00</v>
      </c>
      <c r="AK263" s="82">
        <f>VLOOKUP(AJ263,'Tableau coefficient '!$A$3:$B$1004,2,FALSE)</f>
        <v>0</v>
      </c>
      <c r="AL263" s="81" t="s">
        <v>5</v>
      </c>
      <c r="AM263" s="79">
        <v>78</v>
      </c>
      <c r="AN263" s="79" t="str">
        <f t="shared" si="153"/>
        <v>M78</v>
      </c>
      <c r="AO263" s="82">
        <f>VLOOKUP(AN263,'Tableau coefficient '!$A$3:$B$1004,2,FALSE)</f>
        <v>65</v>
      </c>
      <c r="AP263" s="81">
        <v>0</v>
      </c>
      <c r="AQ263" s="79">
        <v>0</v>
      </c>
      <c r="AR263" s="79" t="str">
        <f t="shared" si="154"/>
        <v>00</v>
      </c>
      <c r="AS263" s="82">
        <f>VLOOKUP(AR263,'Tableau coefficient '!$A$3:$B$1004,2,FALSE)</f>
        <v>0</v>
      </c>
      <c r="AT263" s="81">
        <v>0</v>
      </c>
      <c r="AU263" s="79">
        <v>0</v>
      </c>
      <c r="AV263" s="79" t="str">
        <f t="shared" si="155"/>
        <v>00</v>
      </c>
      <c r="AW263" s="82">
        <f>VLOOKUP(AV263,'Tableau coefficient '!$A$3:$B$1004,2,FALSE)</f>
        <v>0</v>
      </c>
      <c r="AX263" s="81">
        <v>0</v>
      </c>
      <c r="AY263" s="79">
        <v>0</v>
      </c>
      <c r="AZ263" s="79" t="str">
        <f t="shared" si="156"/>
        <v>00</v>
      </c>
      <c r="BA263" s="82">
        <f>VLOOKUP(AZ263,'Tableau coefficient '!$A$3:$B$1004,2,FALSE)</f>
        <v>0</v>
      </c>
      <c r="BB263" s="83">
        <v>0</v>
      </c>
      <c r="BC263" s="84">
        <v>0</v>
      </c>
      <c r="BD263" s="84" t="str">
        <f t="shared" si="157"/>
        <v>00</v>
      </c>
      <c r="BE263" s="85">
        <f>(VLOOKUP(BD263,'Tableau coefficient '!$A$3:$B$1004,2,FALSE))*2</f>
        <v>0</v>
      </c>
      <c r="BF263" s="81">
        <v>0</v>
      </c>
      <c r="BG263" s="79">
        <v>0</v>
      </c>
      <c r="BH263" s="79" t="str">
        <f t="shared" si="158"/>
        <v>00</v>
      </c>
      <c r="BI263" s="82">
        <f>VLOOKUP(BH263,'Tableau coefficient '!$A$3:$B$1004,2,FALSE)</f>
        <v>0</v>
      </c>
      <c r="BJ263" s="81">
        <v>0</v>
      </c>
      <c r="BK263" s="79">
        <v>0</v>
      </c>
      <c r="BL263" s="79" t="str">
        <f t="shared" si="159"/>
        <v>00</v>
      </c>
      <c r="BM263" s="82">
        <f>VLOOKUP(BL263,'Tableau coefficient '!$A$3:$B$1004,2,FALSE)</f>
        <v>0</v>
      </c>
      <c r="BN263" s="86">
        <f t="shared" si="160"/>
        <v>483.5</v>
      </c>
      <c r="BO263" s="79">
        <f t="shared" si="161"/>
        <v>127</v>
      </c>
    </row>
    <row r="264" spans="1:67" ht="14" customHeight="1">
      <c r="A264" s="89" t="s">
        <v>1455</v>
      </c>
      <c r="B264" s="80" t="s">
        <v>1456</v>
      </c>
      <c r="C264" s="99" t="s">
        <v>5</v>
      </c>
      <c r="D264" s="99" t="s">
        <v>1647</v>
      </c>
      <c r="E264" s="80" t="s">
        <v>15</v>
      </c>
      <c r="F264" s="81">
        <v>0</v>
      </c>
      <c r="G264" s="79">
        <v>0</v>
      </c>
      <c r="H264" s="79" t="str">
        <f t="shared" si="145"/>
        <v>00</v>
      </c>
      <c r="I264" s="82">
        <f>VLOOKUP(H264,'Tableau coefficient '!$A$3:$B$1004,2,FALSE)</f>
        <v>0</v>
      </c>
      <c r="J264" s="81">
        <v>0</v>
      </c>
      <c r="K264" s="79">
        <v>0</v>
      </c>
      <c r="L264" s="79" t="str">
        <f t="shared" si="146"/>
        <v>00</v>
      </c>
      <c r="M264" s="82">
        <f>VLOOKUP(L264,'Tableau coefficient '!$A$3:$B$1004,2,FALSE)</f>
        <v>0</v>
      </c>
      <c r="N264" s="81">
        <v>0</v>
      </c>
      <c r="O264" s="79">
        <v>0</v>
      </c>
      <c r="P264" s="79" t="str">
        <f t="shared" si="147"/>
        <v>00</v>
      </c>
      <c r="Q264" s="82">
        <f>VLOOKUP(P264,'Tableau coefficient '!$A$3:$B$1004,2,FALSE)</f>
        <v>0</v>
      </c>
      <c r="R264" s="81" t="s">
        <v>1507</v>
      </c>
      <c r="S264" s="79">
        <v>44</v>
      </c>
      <c r="T264" s="79" t="str">
        <f t="shared" si="148"/>
        <v>S44</v>
      </c>
      <c r="U264" s="82">
        <f>VLOOKUP(T264,'Tableau coefficient '!$A$3:$B$1004,2,FALSE)</f>
        <v>74.25</v>
      </c>
      <c r="V264" s="83">
        <v>0</v>
      </c>
      <c r="W264" s="84">
        <v>0</v>
      </c>
      <c r="X264" s="84" t="str">
        <f t="shared" si="149"/>
        <v>00</v>
      </c>
      <c r="Y264" s="85">
        <f>(VLOOKUP(X264,'Tableau coefficient '!$A$3:$B$1004,2,FALSE))*2</f>
        <v>0</v>
      </c>
      <c r="Z264" s="83" t="s">
        <v>1507</v>
      </c>
      <c r="AA264" s="75">
        <v>10</v>
      </c>
      <c r="AB264" s="84" t="str">
        <f t="shared" si="150"/>
        <v>S10</v>
      </c>
      <c r="AC264" s="85">
        <f>(VLOOKUP(AB264,'Tableau coefficient '!$A$3:$B$1004,2,FALSE))*2</f>
        <v>217.5</v>
      </c>
      <c r="AD264" s="81">
        <v>0</v>
      </c>
      <c r="AE264" s="79">
        <v>0</v>
      </c>
      <c r="AF264" s="79" t="str">
        <f t="shared" si="151"/>
        <v>00</v>
      </c>
      <c r="AG264" s="82">
        <f>VLOOKUP(AF264,'Tableau coefficient '!$A$3:$B$1004,2,FALSE)</f>
        <v>0</v>
      </c>
      <c r="AH264" s="81">
        <v>0</v>
      </c>
      <c r="AI264" s="79">
        <v>0</v>
      </c>
      <c r="AJ264" s="79" t="str">
        <f t="shared" si="152"/>
        <v>00</v>
      </c>
      <c r="AK264" s="82">
        <f>VLOOKUP(AJ264,'Tableau coefficient '!$A$3:$B$1004,2,FALSE)</f>
        <v>0</v>
      </c>
      <c r="AL264" s="81" t="s">
        <v>5</v>
      </c>
      <c r="AM264" s="79">
        <v>86</v>
      </c>
      <c r="AN264" s="79" t="str">
        <f t="shared" si="153"/>
        <v>M86</v>
      </c>
      <c r="AO264" s="82">
        <f>VLOOKUP(AN264,'Tableau coefficient '!$A$3:$B$1004,2,FALSE)</f>
        <v>57</v>
      </c>
      <c r="AP264" s="81">
        <v>0</v>
      </c>
      <c r="AQ264" s="79">
        <v>0</v>
      </c>
      <c r="AR264" s="79" t="str">
        <f t="shared" si="154"/>
        <v>00</v>
      </c>
      <c r="AS264" s="82">
        <f>VLOOKUP(AR264,'Tableau coefficient '!$A$3:$B$1004,2,FALSE)</f>
        <v>0</v>
      </c>
      <c r="AT264" s="81">
        <v>0</v>
      </c>
      <c r="AU264" s="79">
        <v>0</v>
      </c>
      <c r="AV264" s="79" t="str">
        <f t="shared" si="155"/>
        <v>00</v>
      </c>
      <c r="AW264" s="82">
        <f>VLOOKUP(AV264,'Tableau coefficient '!$A$3:$B$1004,2,FALSE)</f>
        <v>0</v>
      </c>
      <c r="AX264" s="81">
        <v>0</v>
      </c>
      <c r="AY264" s="79">
        <v>0</v>
      </c>
      <c r="AZ264" s="79" t="str">
        <f t="shared" si="156"/>
        <v>00</v>
      </c>
      <c r="BA264" s="82">
        <f>VLOOKUP(AZ264,'Tableau coefficient '!$A$3:$B$1004,2,FALSE)</f>
        <v>0</v>
      </c>
      <c r="BB264" s="83" t="s">
        <v>1507</v>
      </c>
      <c r="BC264" s="84">
        <v>38</v>
      </c>
      <c r="BD264" s="84" t="str">
        <f t="shared" si="157"/>
        <v>S38</v>
      </c>
      <c r="BE264" s="85">
        <f>(VLOOKUP(BD264,'Tableau coefficient '!$A$3:$B$1004,2,FALSE))*2</f>
        <v>157.5</v>
      </c>
      <c r="BF264" s="81">
        <v>0</v>
      </c>
      <c r="BG264" s="79">
        <v>0</v>
      </c>
      <c r="BH264" s="79" t="str">
        <f t="shared" si="158"/>
        <v>00</v>
      </c>
      <c r="BI264" s="82">
        <f>VLOOKUP(BH264,'Tableau coefficient '!$A$3:$B$1004,2,FALSE)</f>
        <v>0</v>
      </c>
      <c r="BJ264" s="81">
        <v>0</v>
      </c>
      <c r="BK264" s="79">
        <v>0</v>
      </c>
      <c r="BL264" s="79" t="str">
        <f t="shared" si="159"/>
        <v>00</v>
      </c>
      <c r="BM264" s="82">
        <f>VLOOKUP(BL264,'Tableau coefficient '!$A$3:$B$1004,2,FALSE)</f>
        <v>0</v>
      </c>
      <c r="BN264" s="86">
        <f t="shared" si="160"/>
        <v>506.25</v>
      </c>
      <c r="BO264" s="79">
        <f t="shared" si="161"/>
        <v>120</v>
      </c>
    </row>
    <row r="265" spans="1:67" ht="14" customHeight="1">
      <c r="A265" s="89" t="s">
        <v>1457</v>
      </c>
      <c r="B265" s="80" t="s">
        <v>1139</v>
      </c>
      <c r="C265" s="99" t="s">
        <v>5</v>
      </c>
      <c r="D265" s="99" t="s">
        <v>1648</v>
      </c>
      <c r="E265" s="80" t="s">
        <v>11</v>
      </c>
      <c r="F265" s="81">
        <v>0</v>
      </c>
      <c r="G265" s="79">
        <v>0</v>
      </c>
      <c r="H265" s="79" t="str">
        <f t="shared" si="145"/>
        <v>00</v>
      </c>
      <c r="I265" s="82">
        <f>VLOOKUP(H265,'Tableau coefficient '!$A$3:$B$1004,2,FALSE)</f>
        <v>0</v>
      </c>
      <c r="J265" s="81" t="s">
        <v>1507</v>
      </c>
      <c r="K265" s="79">
        <v>37</v>
      </c>
      <c r="L265" s="79" t="str">
        <f t="shared" si="146"/>
        <v>S37</v>
      </c>
      <c r="M265" s="82">
        <f>VLOOKUP(L265,'Tableau coefficient '!$A$3:$B$1004,2,FALSE)</f>
        <v>79.5</v>
      </c>
      <c r="N265" s="81">
        <v>0</v>
      </c>
      <c r="O265" s="79">
        <v>0</v>
      </c>
      <c r="P265" s="79" t="str">
        <f t="shared" si="147"/>
        <v>00</v>
      </c>
      <c r="Q265" s="82">
        <f>VLOOKUP(P265,'Tableau coefficient '!$A$3:$B$1004,2,FALSE)</f>
        <v>0</v>
      </c>
      <c r="R265" s="81">
        <v>0</v>
      </c>
      <c r="S265" s="79">
        <v>0</v>
      </c>
      <c r="T265" s="79" t="str">
        <f t="shared" si="148"/>
        <v>00</v>
      </c>
      <c r="U265" s="82">
        <f>VLOOKUP(T265,'Tableau coefficient '!$A$3:$B$1004,2,FALSE)</f>
        <v>0</v>
      </c>
      <c r="V265" s="83">
        <v>0</v>
      </c>
      <c r="W265" s="84">
        <v>0</v>
      </c>
      <c r="X265" s="84" t="str">
        <f t="shared" si="149"/>
        <v>00</v>
      </c>
      <c r="Y265" s="85">
        <f>(VLOOKUP(X265,'Tableau coefficient '!$A$3:$B$1004,2,FALSE))*2</f>
        <v>0</v>
      </c>
      <c r="Z265" s="83" t="s">
        <v>1507</v>
      </c>
      <c r="AA265" s="75">
        <v>16</v>
      </c>
      <c r="AB265" s="84" t="str">
        <f t="shared" si="150"/>
        <v>S16</v>
      </c>
      <c r="AC265" s="85">
        <f>(VLOOKUP(AB265,'Tableau coefficient '!$A$3:$B$1004,2,FALSE))*2</f>
        <v>190.5</v>
      </c>
      <c r="AD265" s="81" t="s">
        <v>1568</v>
      </c>
      <c r="AE265" s="79">
        <v>18</v>
      </c>
      <c r="AF265" s="79" t="str">
        <f t="shared" si="151"/>
        <v>L18</v>
      </c>
      <c r="AG265" s="82">
        <f>VLOOKUP(AF265,'Tableau coefficient '!$A$3:$B$1004,2,FALSE)</f>
        <v>187.5</v>
      </c>
      <c r="AH265" s="81">
        <v>0</v>
      </c>
      <c r="AI265" s="79">
        <v>0</v>
      </c>
      <c r="AJ265" s="79" t="str">
        <f t="shared" si="152"/>
        <v>00</v>
      </c>
      <c r="AK265" s="82">
        <f>VLOOKUP(AJ265,'Tableau coefficient '!$A$3:$B$1004,2,FALSE)</f>
        <v>0</v>
      </c>
      <c r="AL265" s="81">
        <v>0</v>
      </c>
      <c r="AM265" s="79">
        <v>0</v>
      </c>
      <c r="AN265" s="79" t="str">
        <f t="shared" si="153"/>
        <v>00</v>
      </c>
      <c r="AO265" s="82">
        <f>VLOOKUP(AN265,'Tableau coefficient '!$A$3:$B$1004,2,FALSE)</f>
        <v>0</v>
      </c>
      <c r="AP265" s="81">
        <v>0</v>
      </c>
      <c r="AQ265" s="79">
        <v>0</v>
      </c>
      <c r="AR265" s="79" t="str">
        <f t="shared" si="154"/>
        <v>00</v>
      </c>
      <c r="AS265" s="82">
        <f>VLOOKUP(AR265,'Tableau coefficient '!$A$3:$B$1004,2,FALSE)</f>
        <v>0</v>
      </c>
      <c r="AT265" s="81">
        <v>0</v>
      </c>
      <c r="AU265" s="79">
        <v>0</v>
      </c>
      <c r="AV265" s="79" t="str">
        <f t="shared" si="155"/>
        <v>00</v>
      </c>
      <c r="AW265" s="82">
        <f>VLOOKUP(AV265,'Tableau coefficient '!$A$3:$B$1004,2,FALSE)</f>
        <v>0</v>
      </c>
      <c r="AX265" s="81">
        <v>0</v>
      </c>
      <c r="AY265" s="79">
        <v>0</v>
      </c>
      <c r="AZ265" s="79" t="str">
        <f t="shared" si="156"/>
        <v>00</v>
      </c>
      <c r="BA265" s="82">
        <f>VLOOKUP(AZ265,'Tableau coefficient '!$A$3:$B$1004,2,FALSE)</f>
        <v>0</v>
      </c>
      <c r="BB265" s="83">
        <v>0</v>
      </c>
      <c r="BC265" s="84">
        <v>0</v>
      </c>
      <c r="BD265" s="84" t="str">
        <f t="shared" si="157"/>
        <v>00</v>
      </c>
      <c r="BE265" s="85">
        <f>(VLOOKUP(BD265,'Tableau coefficient '!$A$3:$B$1004,2,FALSE))*2</f>
        <v>0</v>
      </c>
      <c r="BF265" s="81">
        <v>0</v>
      </c>
      <c r="BG265" s="79">
        <v>0</v>
      </c>
      <c r="BH265" s="79" t="str">
        <f t="shared" si="158"/>
        <v>00</v>
      </c>
      <c r="BI265" s="82">
        <f>VLOOKUP(BH265,'Tableau coefficient '!$A$3:$B$1004,2,FALSE)</f>
        <v>0</v>
      </c>
      <c r="BJ265" s="81">
        <v>0</v>
      </c>
      <c r="BK265" s="79">
        <v>0</v>
      </c>
      <c r="BL265" s="79" t="str">
        <f t="shared" si="159"/>
        <v>00</v>
      </c>
      <c r="BM265" s="82">
        <f>VLOOKUP(BL265,'Tableau coefficient '!$A$3:$B$1004,2,FALSE)</f>
        <v>0</v>
      </c>
      <c r="BN265" s="86">
        <f t="shared" si="160"/>
        <v>457.5</v>
      </c>
      <c r="BO265" s="79">
        <f t="shared" si="161"/>
        <v>133</v>
      </c>
    </row>
    <row r="266" spans="1:67" ht="14" customHeight="1">
      <c r="A266" s="89" t="s">
        <v>1458</v>
      </c>
      <c r="B266" s="80" t="s">
        <v>1459</v>
      </c>
      <c r="C266" s="99" t="s">
        <v>5</v>
      </c>
      <c r="D266" s="99" t="s">
        <v>1650</v>
      </c>
      <c r="E266" s="80" t="s">
        <v>15</v>
      </c>
      <c r="F266" s="81" t="s">
        <v>1507</v>
      </c>
      <c r="G266" s="79">
        <v>55</v>
      </c>
      <c r="H266" s="79" t="str">
        <f t="shared" si="145"/>
        <v>S55</v>
      </c>
      <c r="I266" s="82">
        <f>VLOOKUP(H266,'Tableau coefficient '!$A$3:$B$1004,2,FALSE)</f>
        <v>66</v>
      </c>
      <c r="J266" s="81">
        <v>0</v>
      </c>
      <c r="K266" s="79">
        <v>0</v>
      </c>
      <c r="L266" s="79" t="str">
        <f t="shared" si="146"/>
        <v>00</v>
      </c>
      <c r="M266" s="82">
        <f>VLOOKUP(L266,'Tableau coefficient '!$A$3:$B$1004,2,FALSE)</f>
        <v>0</v>
      </c>
      <c r="N266" s="81">
        <v>0</v>
      </c>
      <c r="O266" s="79">
        <v>0</v>
      </c>
      <c r="P266" s="79" t="str">
        <f t="shared" si="147"/>
        <v>00</v>
      </c>
      <c r="Q266" s="82">
        <f>VLOOKUP(P266,'Tableau coefficient '!$A$3:$B$1004,2,FALSE)</f>
        <v>0</v>
      </c>
      <c r="R266" s="81" t="s">
        <v>1507</v>
      </c>
      <c r="S266" s="79">
        <v>54</v>
      </c>
      <c r="T266" s="79" t="str">
        <f t="shared" si="148"/>
        <v>S54</v>
      </c>
      <c r="U266" s="82">
        <f>VLOOKUP(T266,'Tableau coefficient '!$A$3:$B$1004,2,FALSE)</f>
        <v>66.75</v>
      </c>
      <c r="V266" s="83">
        <v>0</v>
      </c>
      <c r="W266" s="84">
        <v>0</v>
      </c>
      <c r="X266" s="84" t="str">
        <f t="shared" si="149"/>
        <v>00</v>
      </c>
      <c r="Y266" s="85">
        <f>(VLOOKUP(X266,'Tableau coefficient '!$A$3:$B$1004,2,FALSE))*2</f>
        <v>0</v>
      </c>
      <c r="Z266" s="83" t="s">
        <v>1507</v>
      </c>
      <c r="AA266" s="75">
        <v>20</v>
      </c>
      <c r="AB266" s="84" t="str">
        <f t="shared" si="150"/>
        <v>S20</v>
      </c>
      <c r="AC266" s="85">
        <f>(VLOOKUP(AB266,'Tableau coefficient '!$A$3:$B$1004,2,FALSE))*2</f>
        <v>184.5</v>
      </c>
      <c r="AD266" s="81">
        <v>0</v>
      </c>
      <c r="AE266" s="79">
        <v>0</v>
      </c>
      <c r="AF266" s="79" t="str">
        <f t="shared" si="151"/>
        <v>00</v>
      </c>
      <c r="AG266" s="82">
        <f>VLOOKUP(AF266,'Tableau coefficient '!$A$3:$B$1004,2,FALSE)</f>
        <v>0</v>
      </c>
      <c r="AH266" s="81">
        <v>0</v>
      </c>
      <c r="AI266" s="79">
        <v>0</v>
      </c>
      <c r="AJ266" s="79" t="str">
        <f t="shared" si="152"/>
        <v>00</v>
      </c>
      <c r="AK266" s="82">
        <f>VLOOKUP(AJ266,'Tableau coefficient '!$A$3:$B$1004,2,FALSE)</f>
        <v>0</v>
      </c>
      <c r="AL266" s="81">
        <v>0</v>
      </c>
      <c r="AM266" s="79">
        <v>0</v>
      </c>
      <c r="AN266" s="79" t="str">
        <f t="shared" si="153"/>
        <v>00</v>
      </c>
      <c r="AO266" s="82">
        <f>VLOOKUP(AN266,'Tableau coefficient '!$A$3:$B$1004,2,FALSE)</f>
        <v>0</v>
      </c>
      <c r="AP266" s="81">
        <v>0</v>
      </c>
      <c r="AQ266" s="79">
        <v>0</v>
      </c>
      <c r="AR266" s="79" t="str">
        <f t="shared" si="154"/>
        <v>00</v>
      </c>
      <c r="AS266" s="82">
        <f>VLOOKUP(AR266,'Tableau coefficient '!$A$3:$B$1004,2,FALSE)</f>
        <v>0</v>
      </c>
      <c r="AT266" s="81">
        <v>0</v>
      </c>
      <c r="AU266" s="79">
        <v>0</v>
      </c>
      <c r="AV266" s="79" t="str">
        <f t="shared" si="155"/>
        <v>00</v>
      </c>
      <c r="AW266" s="82">
        <f>VLOOKUP(AV266,'Tableau coefficient '!$A$3:$B$1004,2,FALSE)</f>
        <v>0</v>
      </c>
      <c r="AX266" s="81">
        <v>0</v>
      </c>
      <c r="AY266" s="79">
        <v>0</v>
      </c>
      <c r="AZ266" s="79" t="str">
        <f t="shared" si="156"/>
        <v>00</v>
      </c>
      <c r="BA266" s="82">
        <f>VLOOKUP(AZ266,'Tableau coefficient '!$A$3:$B$1004,2,FALSE)</f>
        <v>0</v>
      </c>
      <c r="BB266" s="83">
        <v>0</v>
      </c>
      <c r="BC266" s="84">
        <v>0</v>
      </c>
      <c r="BD266" s="84" t="str">
        <f t="shared" si="157"/>
        <v>00</v>
      </c>
      <c r="BE266" s="85">
        <f>(VLOOKUP(BD266,'Tableau coefficient '!$A$3:$B$1004,2,FALSE))*2</f>
        <v>0</v>
      </c>
      <c r="BF266" s="81">
        <v>0</v>
      </c>
      <c r="BG266" s="79">
        <v>0</v>
      </c>
      <c r="BH266" s="79" t="str">
        <f t="shared" si="158"/>
        <v>00</v>
      </c>
      <c r="BI266" s="82">
        <f>VLOOKUP(BH266,'Tableau coefficient '!$A$3:$B$1004,2,FALSE)</f>
        <v>0</v>
      </c>
      <c r="BJ266" s="81">
        <v>0</v>
      </c>
      <c r="BK266" s="79">
        <v>0</v>
      </c>
      <c r="BL266" s="79" t="str">
        <f t="shared" si="159"/>
        <v>00</v>
      </c>
      <c r="BM266" s="82">
        <f>VLOOKUP(BL266,'Tableau coefficient '!$A$3:$B$1004,2,FALSE)</f>
        <v>0</v>
      </c>
      <c r="BN266" s="86">
        <f t="shared" si="160"/>
        <v>317.25</v>
      </c>
      <c r="BO266" s="79">
        <f t="shared" si="161"/>
        <v>176</v>
      </c>
    </row>
    <row r="267" spans="1:67" ht="14" customHeight="1">
      <c r="A267" s="89" t="s">
        <v>1460</v>
      </c>
      <c r="B267" s="80" t="s">
        <v>1231</v>
      </c>
      <c r="C267" s="99" t="s">
        <v>5</v>
      </c>
      <c r="D267" s="99" t="s">
        <v>1648</v>
      </c>
      <c r="E267" s="80" t="s">
        <v>15</v>
      </c>
      <c r="F267" s="81">
        <v>0</v>
      </c>
      <c r="G267" s="79">
        <v>0</v>
      </c>
      <c r="H267" s="79" t="str">
        <f t="shared" si="145"/>
        <v>00</v>
      </c>
      <c r="I267" s="82">
        <f>VLOOKUP(H267,'Tableau coefficient '!$A$3:$B$1004,2,FALSE)</f>
        <v>0</v>
      </c>
      <c r="J267" s="81">
        <v>0</v>
      </c>
      <c r="K267" s="79">
        <v>0</v>
      </c>
      <c r="L267" s="79" t="str">
        <f t="shared" si="146"/>
        <v>00</v>
      </c>
      <c r="M267" s="82">
        <f>VLOOKUP(L267,'Tableau coefficient '!$A$3:$B$1004,2,FALSE)</f>
        <v>0</v>
      </c>
      <c r="N267" s="81">
        <v>0</v>
      </c>
      <c r="O267" s="79">
        <v>0</v>
      </c>
      <c r="P267" s="79" t="str">
        <f t="shared" si="147"/>
        <v>00</v>
      </c>
      <c r="Q267" s="82">
        <f>VLOOKUP(P267,'Tableau coefficient '!$A$3:$B$1004,2,FALSE)</f>
        <v>0</v>
      </c>
      <c r="R267" s="81">
        <v>0</v>
      </c>
      <c r="S267" s="79">
        <v>0</v>
      </c>
      <c r="T267" s="79" t="str">
        <f t="shared" si="148"/>
        <v>00</v>
      </c>
      <c r="U267" s="82">
        <f>VLOOKUP(T267,'Tableau coefficient '!$A$3:$B$1004,2,FALSE)</f>
        <v>0</v>
      </c>
      <c r="V267" s="83">
        <v>0</v>
      </c>
      <c r="W267" s="84">
        <v>0</v>
      </c>
      <c r="X267" s="84" t="str">
        <f t="shared" si="149"/>
        <v>00</v>
      </c>
      <c r="Y267" s="85">
        <f>(VLOOKUP(X267,'Tableau coefficient '!$A$3:$B$1004,2,FALSE))*2</f>
        <v>0</v>
      </c>
      <c r="Z267" s="83" t="s">
        <v>1507</v>
      </c>
      <c r="AA267" s="75">
        <v>4</v>
      </c>
      <c r="AB267" s="84" t="str">
        <f t="shared" si="150"/>
        <v>S4</v>
      </c>
      <c r="AC267" s="85">
        <f>(VLOOKUP(AB267,'Tableau coefficient '!$A$3:$B$1004,2,FALSE))*2</f>
        <v>300</v>
      </c>
      <c r="AD267" s="81">
        <v>0</v>
      </c>
      <c r="AE267" s="79">
        <v>0</v>
      </c>
      <c r="AF267" s="79" t="str">
        <f t="shared" si="151"/>
        <v>00</v>
      </c>
      <c r="AG267" s="82">
        <f>VLOOKUP(AF267,'Tableau coefficient '!$A$3:$B$1004,2,FALSE)</f>
        <v>0</v>
      </c>
      <c r="AH267" s="81">
        <v>0</v>
      </c>
      <c r="AI267" s="79">
        <v>0</v>
      </c>
      <c r="AJ267" s="79" t="str">
        <f t="shared" si="152"/>
        <v>00</v>
      </c>
      <c r="AK267" s="82">
        <f>VLOOKUP(AJ267,'Tableau coefficient '!$A$3:$B$1004,2,FALSE)</f>
        <v>0</v>
      </c>
      <c r="AL267" s="81">
        <v>0</v>
      </c>
      <c r="AM267" s="79">
        <v>0</v>
      </c>
      <c r="AN267" s="79" t="str">
        <f t="shared" si="153"/>
        <v>00</v>
      </c>
      <c r="AO267" s="82">
        <f>VLOOKUP(AN267,'Tableau coefficient '!$A$3:$B$1004,2,FALSE)</f>
        <v>0</v>
      </c>
      <c r="AP267" s="81">
        <v>0</v>
      </c>
      <c r="AQ267" s="79">
        <v>0</v>
      </c>
      <c r="AR267" s="79" t="str">
        <f t="shared" si="154"/>
        <v>00</v>
      </c>
      <c r="AS267" s="82">
        <f>VLOOKUP(AR267,'Tableau coefficient '!$A$3:$B$1004,2,FALSE)</f>
        <v>0</v>
      </c>
      <c r="AT267" s="81">
        <v>0</v>
      </c>
      <c r="AU267" s="79">
        <v>0</v>
      </c>
      <c r="AV267" s="79" t="str">
        <f t="shared" si="155"/>
        <v>00</v>
      </c>
      <c r="AW267" s="82">
        <f>VLOOKUP(AV267,'Tableau coefficient '!$A$3:$B$1004,2,FALSE)</f>
        <v>0</v>
      </c>
      <c r="AX267" s="81">
        <v>0</v>
      </c>
      <c r="AY267" s="79">
        <v>0</v>
      </c>
      <c r="AZ267" s="79" t="str">
        <f t="shared" si="156"/>
        <v>00</v>
      </c>
      <c r="BA267" s="82">
        <f>VLOOKUP(AZ267,'Tableau coefficient '!$A$3:$B$1004,2,FALSE)</f>
        <v>0</v>
      </c>
      <c r="BB267" s="83">
        <v>0</v>
      </c>
      <c r="BC267" s="84">
        <v>0</v>
      </c>
      <c r="BD267" s="84" t="str">
        <f t="shared" si="157"/>
        <v>00</v>
      </c>
      <c r="BE267" s="85">
        <f>(VLOOKUP(BD267,'Tableau coefficient '!$A$3:$B$1004,2,FALSE))*2</f>
        <v>0</v>
      </c>
      <c r="BF267" s="81">
        <v>0</v>
      </c>
      <c r="BG267" s="79">
        <v>0</v>
      </c>
      <c r="BH267" s="79" t="str">
        <f t="shared" si="158"/>
        <v>00</v>
      </c>
      <c r="BI267" s="82">
        <f>VLOOKUP(BH267,'Tableau coefficient '!$A$3:$B$1004,2,FALSE)</f>
        <v>0</v>
      </c>
      <c r="BJ267" s="81">
        <v>0</v>
      </c>
      <c r="BK267" s="79">
        <v>0</v>
      </c>
      <c r="BL267" s="79" t="str">
        <f t="shared" si="159"/>
        <v>00</v>
      </c>
      <c r="BM267" s="82">
        <f>VLOOKUP(BL267,'Tableau coefficient '!$A$3:$B$1004,2,FALSE)</f>
        <v>0</v>
      </c>
      <c r="BN267" s="86">
        <f t="shared" si="160"/>
        <v>300</v>
      </c>
      <c r="BO267" s="79">
        <f t="shared" si="161"/>
        <v>181</v>
      </c>
    </row>
    <row r="268" spans="1:67" ht="14" customHeight="1">
      <c r="A268" s="89" t="s">
        <v>1095</v>
      </c>
      <c r="B268" s="80" t="s">
        <v>1515</v>
      </c>
      <c r="C268" s="99" t="s">
        <v>5</v>
      </c>
      <c r="D268" s="99" t="s">
        <v>1650</v>
      </c>
      <c r="E268" s="80" t="s">
        <v>11</v>
      </c>
      <c r="F268" s="81" t="s">
        <v>1507</v>
      </c>
      <c r="G268" s="79">
        <v>5</v>
      </c>
      <c r="H268" s="79" t="str">
        <f t="shared" si="145"/>
        <v>S5</v>
      </c>
      <c r="I268" s="82">
        <f>VLOOKUP(H268,'Tableau coefficient '!$A$3:$B$1004,2,FALSE)</f>
        <v>142.5</v>
      </c>
      <c r="J268" s="81">
        <v>0</v>
      </c>
      <c r="K268" s="79">
        <v>0</v>
      </c>
      <c r="L268" s="79" t="str">
        <f t="shared" si="146"/>
        <v>00</v>
      </c>
      <c r="M268" s="82">
        <f>VLOOKUP(L268,'Tableau coefficient '!$A$3:$B$1004,2,FALSE)</f>
        <v>0</v>
      </c>
      <c r="N268" s="81">
        <v>0</v>
      </c>
      <c r="O268" s="79">
        <v>0</v>
      </c>
      <c r="P268" s="79" t="str">
        <f t="shared" si="147"/>
        <v>00</v>
      </c>
      <c r="Q268" s="82">
        <f>VLOOKUP(P268,'Tableau coefficient '!$A$3:$B$1004,2,FALSE)</f>
        <v>0</v>
      </c>
      <c r="R268" s="81" t="s">
        <v>1507</v>
      </c>
      <c r="S268" s="79">
        <v>5</v>
      </c>
      <c r="T268" s="79" t="str">
        <f t="shared" si="148"/>
        <v>S5</v>
      </c>
      <c r="U268" s="82">
        <f>VLOOKUP(T268,'Tableau coefficient '!$A$3:$B$1004,2,FALSE)</f>
        <v>142.5</v>
      </c>
      <c r="V268" s="83" t="s">
        <v>1507</v>
      </c>
      <c r="W268" s="84">
        <v>8</v>
      </c>
      <c r="X268" s="84" t="str">
        <f t="shared" si="149"/>
        <v>S8</v>
      </c>
      <c r="Y268" s="85">
        <f>(VLOOKUP(X268,'Tableau coefficient '!$A$3:$B$1004,2,FALSE))*2</f>
        <v>240</v>
      </c>
      <c r="Z268" s="83">
        <v>0</v>
      </c>
      <c r="AA268" s="75">
        <v>0</v>
      </c>
      <c r="AB268" s="84" t="str">
        <f t="shared" si="150"/>
        <v>00</v>
      </c>
      <c r="AC268" s="85">
        <f>(VLOOKUP(AB268,'Tableau coefficient '!$A$3:$B$1004,2,FALSE))*2</f>
        <v>0</v>
      </c>
      <c r="AD268" s="81">
        <v>0</v>
      </c>
      <c r="AE268" s="79">
        <v>0</v>
      </c>
      <c r="AF268" s="79" t="str">
        <f t="shared" si="151"/>
        <v>00</v>
      </c>
      <c r="AG268" s="82">
        <f>VLOOKUP(AF268,'Tableau coefficient '!$A$3:$B$1004,2,FALSE)</f>
        <v>0</v>
      </c>
      <c r="AH268" s="81">
        <v>0</v>
      </c>
      <c r="AI268" s="79">
        <v>0</v>
      </c>
      <c r="AJ268" s="79" t="str">
        <f t="shared" si="152"/>
        <v>00</v>
      </c>
      <c r="AK268" s="82">
        <f>VLOOKUP(AJ268,'Tableau coefficient '!$A$3:$B$1004,2,FALSE)</f>
        <v>0</v>
      </c>
      <c r="AL268" s="81" t="s">
        <v>5</v>
      </c>
      <c r="AM268" s="79">
        <v>7</v>
      </c>
      <c r="AN268" s="79" t="str">
        <f t="shared" si="153"/>
        <v>M7</v>
      </c>
      <c r="AO268" s="82">
        <f>VLOOKUP(AN268,'Tableau coefficient '!$A$3:$B$1004,2,FALSE)</f>
        <v>170</v>
      </c>
      <c r="AP268" s="81" t="s">
        <v>1506</v>
      </c>
      <c r="AQ268" s="79">
        <v>9</v>
      </c>
      <c r="AR268" s="79" t="str">
        <f t="shared" si="154"/>
        <v>XS9</v>
      </c>
      <c r="AS268" s="82">
        <f>VLOOKUP(AR268,'Tableau coefficient '!$A$3:$B$1004,2,FALSE)</f>
        <v>75</v>
      </c>
      <c r="AT268" s="81">
        <v>0</v>
      </c>
      <c r="AU268" s="79">
        <v>0</v>
      </c>
      <c r="AV268" s="79" t="str">
        <f t="shared" si="155"/>
        <v>00</v>
      </c>
      <c r="AW268" s="82">
        <f>VLOOKUP(AV268,'Tableau coefficient '!$A$3:$B$1004,2,FALSE)</f>
        <v>0</v>
      </c>
      <c r="AX268" s="81" t="s">
        <v>1507</v>
      </c>
      <c r="AY268" s="79">
        <v>5</v>
      </c>
      <c r="AZ268" s="79" t="str">
        <f t="shared" si="156"/>
        <v>S5</v>
      </c>
      <c r="BA268" s="82">
        <f>VLOOKUP(AZ268,'Tableau coefficient '!$A$3:$B$1004,2,FALSE)</f>
        <v>142.5</v>
      </c>
      <c r="BB268" s="83" t="s">
        <v>1507</v>
      </c>
      <c r="BC268" s="84">
        <v>5</v>
      </c>
      <c r="BD268" s="84" t="str">
        <f t="shared" si="157"/>
        <v>S5</v>
      </c>
      <c r="BE268" s="85">
        <f>(VLOOKUP(BD268,'Tableau coefficient '!$A$3:$B$1004,2,FALSE))*2</f>
        <v>285</v>
      </c>
      <c r="BF268" s="81">
        <v>0</v>
      </c>
      <c r="BG268" s="79">
        <v>0</v>
      </c>
      <c r="BH268" s="79" t="str">
        <f t="shared" si="158"/>
        <v>00</v>
      </c>
      <c r="BI268" s="82">
        <f>VLOOKUP(BH268,'Tableau coefficient '!$A$3:$B$1004,2,FALSE)</f>
        <v>0</v>
      </c>
      <c r="BJ268" s="81">
        <v>0</v>
      </c>
      <c r="BK268" s="79">
        <v>0</v>
      </c>
      <c r="BL268" s="79" t="str">
        <f t="shared" si="159"/>
        <v>00</v>
      </c>
      <c r="BM268" s="82">
        <f>VLOOKUP(BL268,'Tableau coefficient '!$A$3:$B$1004,2,FALSE)</f>
        <v>0</v>
      </c>
      <c r="BN268" s="86">
        <f t="shared" si="160"/>
        <v>1197.5</v>
      </c>
      <c r="BO268" s="79">
        <f t="shared" si="161"/>
        <v>19</v>
      </c>
    </row>
    <row r="269" spans="1:67" ht="14" customHeight="1">
      <c r="A269" s="89" t="s">
        <v>1461</v>
      </c>
      <c r="B269" s="80" t="s">
        <v>1258</v>
      </c>
      <c r="C269" s="99" t="s">
        <v>5</v>
      </c>
      <c r="D269" s="99" t="s">
        <v>1647</v>
      </c>
      <c r="E269" s="80" t="s">
        <v>11</v>
      </c>
      <c r="F269" s="81">
        <v>0</v>
      </c>
      <c r="G269" s="79">
        <v>0</v>
      </c>
      <c r="H269" s="79" t="str">
        <f t="shared" si="145"/>
        <v>00</v>
      </c>
      <c r="I269" s="82">
        <f>VLOOKUP(H269,'Tableau coefficient '!$A$3:$B$1004,2,FALSE)</f>
        <v>0</v>
      </c>
      <c r="J269" s="81">
        <v>0</v>
      </c>
      <c r="K269" s="79">
        <v>0</v>
      </c>
      <c r="L269" s="79" t="str">
        <f t="shared" si="146"/>
        <v>00</v>
      </c>
      <c r="M269" s="82">
        <f>VLOOKUP(L269,'Tableau coefficient '!$A$3:$B$1004,2,FALSE)</f>
        <v>0</v>
      </c>
      <c r="N269" s="81">
        <v>0</v>
      </c>
      <c r="O269" s="79">
        <v>0</v>
      </c>
      <c r="P269" s="79" t="str">
        <f t="shared" si="147"/>
        <v>00</v>
      </c>
      <c r="Q269" s="82">
        <f>VLOOKUP(P269,'Tableau coefficient '!$A$3:$B$1004,2,FALSE)</f>
        <v>0</v>
      </c>
      <c r="R269" s="81" t="s">
        <v>1507</v>
      </c>
      <c r="S269" s="79">
        <v>51</v>
      </c>
      <c r="T269" s="79" t="str">
        <f t="shared" si="148"/>
        <v>S51</v>
      </c>
      <c r="U269" s="82">
        <f>VLOOKUP(T269,'Tableau coefficient '!$A$3:$B$1004,2,FALSE)</f>
        <v>69</v>
      </c>
      <c r="V269" s="83" t="s">
        <v>1507</v>
      </c>
      <c r="W269" s="84">
        <v>27</v>
      </c>
      <c r="X269" s="84" t="str">
        <f t="shared" si="149"/>
        <v>S27</v>
      </c>
      <c r="Y269" s="85">
        <f>(VLOOKUP(X269,'Tableau coefficient '!$A$3:$B$1004,2,FALSE))*2</f>
        <v>174</v>
      </c>
      <c r="Z269" s="83" t="s">
        <v>1507</v>
      </c>
      <c r="AA269" s="75">
        <v>16</v>
      </c>
      <c r="AB269" s="84" t="str">
        <f t="shared" si="150"/>
        <v>S16</v>
      </c>
      <c r="AC269" s="85">
        <f>(VLOOKUP(AB269,'Tableau coefficient '!$A$3:$B$1004,2,FALSE))*2</f>
        <v>190.5</v>
      </c>
      <c r="AD269" s="81" t="s">
        <v>1507</v>
      </c>
      <c r="AE269" s="79">
        <v>22</v>
      </c>
      <c r="AF269" s="79" t="str">
        <f t="shared" si="151"/>
        <v>S22</v>
      </c>
      <c r="AG269" s="82">
        <f>VLOOKUP(AF269,'Tableau coefficient '!$A$3:$B$1004,2,FALSE)</f>
        <v>90.75</v>
      </c>
      <c r="AH269" s="81">
        <v>0</v>
      </c>
      <c r="AI269" s="79">
        <v>0</v>
      </c>
      <c r="AJ269" s="79" t="str">
        <f t="shared" si="152"/>
        <v>00</v>
      </c>
      <c r="AK269" s="82">
        <f>VLOOKUP(AJ269,'Tableau coefficient '!$A$3:$B$1004,2,FALSE)</f>
        <v>0</v>
      </c>
      <c r="AL269" s="81" t="s">
        <v>5</v>
      </c>
      <c r="AM269" s="79">
        <v>41</v>
      </c>
      <c r="AN269" s="79" t="str">
        <f t="shared" si="153"/>
        <v>M41</v>
      </c>
      <c r="AO269" s="82">
        <f>VLOOKUP(AN269,'Tableau coefficient '!$A$3:$B$1004,2,FALSE)</f>
        <v>102</v>
      </c>
      <c r="AP269" s="81">
        <v>0</v>
      </c>
      <c r="AQ269" s="79">
        <v>0</v>
      </c>
      <c r="AR269" s="79" t="str">
        <f t="shared" si="154"/>
        <v>00</v>
      </c>
      <c r="AS269" s="82">
        <f>VLOOKUP(AR269,'Tableau coefficient '!$A$3:$B$1004,2,FALSE)</f>
        <v>0</v>
      </c>
      <c r="AT269" s="81">
        <v>0</v>
      </c>
      <c r="AU269" s="79">
        <v>0</v>
      </c>
      <c r="AV269" s="79" t="str">
        <f t="shared" si="155"/>
        <v>00</v>
      </c>
      <c r="AW269" s="82">
        <f>VLOOKUP(AV269,'Tableau coefficient '!$A$3:$B$1004,2,FALSE)</f>
        <v>0</v>
      </c>
      <c r="AX269" s="81">
        <v>0</v>
      </c>
      <c r="AY269" s="79">
        <v>0</v>
      </c>
      <c r="AZ269" s="79" t="str">
        <f t="shared" si="156"/>
        <v>00</v>
      </c>
      <c r="BA269" s="82">
        <f>VLOOKUP(AZ269,'Tableau coefficient '!$A$3:$B$1004,2,FALSE)</f>
        <v>0</v>
      </c>
      <c r="BB269" s="83" t="s">
        <v>1507</v>
      </c>
      <c r="BC269" s="84">
        <v>40</v>
      </c>
      <c r="BD269" s="84" t="str">
        <f t="shared" si="157"/>
        <v>S40</v>
      </c>
      <c r="BE269" s="85">
        <f>(VLOOKUP(BD269,'Tableau coefficient '!$A$3:$B$1004,2,FALSE))*2</f>
        <v>154.5</v>
      </c>
      <c r="BF269" s="81">
        <v>0</v>
      </c>
      <c r="BG269" s="79">
        <v>0</v>
      </c>
      <c r="BH269" s="79" t="str">
        <f t="shared" si="158"/>
        <v>00</v>
      </c>
      <c r="BI269" s="82">
        <f>VLOOKUP(BH269,'Tableau coefficient '!$A$3:$B$1004,2,FALSE)</f>
        <v>0</v>
      </c>
      <c r="BJ269" s="81">
        <v>0</v>
      </c>
      <c r="BK269" s="79">
        <v>0</v>
      </c>
      <c r="BL269" s="79" t="str">
        <f t="shared" si="159"/>
        <v>00</v>
      </c>
      <c r="BM269" s="82">
        <f>VLOOKUP(BL269,'Tableau coefficient '!$A$3:$B$1004,2,FALSE)</f>
        <v>0</v>
      </c>
      <c r="BN269" s="86">
        <f t="shared" si="160"/>
        <v>780.75</v>
      </c>
      <c r="BO269" s="79">
        <f t="shared" si="161"/>
        <v>62</v>
      </c>
    </row>
    <row r="270" spans="1:67" ht="14" customHeight="1">
      <c r="A270" s="89" t="s">
        <v>1462</v>
      </c>
      <c r="B270" s="80" t="s">
        <v>1424</v>
      </c>
      <c r="C270" s="99" t="s">
        <v>5</v>
      </c>
      <c r="D270" s="99" t="s">
        <v>1650</v>
      </c>
      <c r="E270" s="80" t="s">
        <v>15</v>
      </c>
      <c r="F270" s="81">
        <v>0</v>
      </c>
      <c r="G270" s="79">
        <v>0</v>
      </c>
      <c r="H270" s="79" t="str">
        <f t="shared" si="145"/>
        <v>00</v>
      </c>
      <c r="I270" s="82">
        <f>VLOOKUP(H270,'Tableau coefficient '!$A$3:$B$1004,2,FALSE)</f>
        <v>0</v>
      </c>
      <c r="J270" s="81">
        <v>0</v>
      </c>
      <c r="K270" s="79">
        <v>0</v>
      </c>
      <c r="L270" s="79" t="str">
        <f t="shared" si="146"/>
        <v>00</v>
      </c>
      <c r="M270" s="82">
        <f>VLOOKUP(L270,'Tableau coefficient '!$A$3:$B$1004,2,FALSE)</f>
        <v>0</v>
      </c>
      <c r="N270" s="81">
        <v>0</v>
      </c>
      <c r="O270" s="79">
        <v>0</v>
      </c>
      <c r="P270" s="79" t="str">
        <f t="shared" si="147"/>
        <v>00</v>
      </c>
      <c r="Q270" s="82">
        <f>VLOOKUP(P270,'Tableau coefficient '!$A$3:$B$1004,2,FALSE)</f>
        <v>0</v>
      </c>
      <c r="R270" s="81">
        <v>0</v>
      </c>
      <c r="S270" s="79">
        <v>0</v>
      </c>
      <c r="T270" s="79" t="str">
        <f t="shared" si="148"/>
        <v>00</v>
      </c>
      <c r="U270" s="82">
        <f>VLOOKUP(T270,'Tableau coefficient '!$A$3:$B$1004,2,FALSE)</f>
        <v>0</v>
      </c>
      <c r="V270" s="83">
        <v>0</v>
      </c>
      <c r="W270" s="84">
        <v>0</v>
      </c>
      <c r="X270" s="84" t="str">
        <f t="shared" si="149"/>
        <v>00</v>
      </c>
      <c r="Y270" s="85">
        <f>(VLOOKUP(X270,'Tableau coefficient '!$A$3:$B$1004,2,FALSE))*2</f>
        <v>0</v>
      </c>
      <c r="Z270" s="83">
        <v>0</v>
      </c>
      <c r="AA270" s="75">
        <v>0</v>
      </c>
      <c r="AB270" s="84" t="str">
        <f t="shared" si="150"/>
        <v>00</v>
      </c>
      <c r="AC270" s="85">
        <f>(VLOOKUP(AB270,'Tableau coefficient '!$A$3:$B$1004,2,FALSE))*2</f>
        <v>0</v>
      </c>
      <c r="AD270" s="81">
        <v>0</v>
      </c>
      <c r="AE270" s="79">
        <v>0</v>
      </c>
      <c r="AF270" s="79" t="str">
        <f t="shared" si="151"/>
        <v>00</v>
      </c>
      <c r="AG270" s="82">
        <f>VLOOKUP(AF270,'Tableau coefficient '!$A$3:$B$1004,2,FALSE)</f>
        <v>0</v>
      </c>
      <c r="AH270" s="81">
        <v>0</v>
      </c>
      <c r="AI270" s="79">
        <v>0</v>
      </c>
      <c r="AJ270" s="79" t="str">
        <f t="shared" si="152"/>
        <v>00</v>
      </c>
      <c r="AK270" s="82">
        <f>VLOOKUP(AJ270,'Tableau coefficient '!$A$3:$B$1004,2,FALSE)</f>
        <v>0</v>
      </c>
      <c r="AL270" s="81">
        <v>0</v>
      </c>
      <c r="AM270" s="79">
        <v>0</v>
      </c>
      <c r="AN270" s="79" t="str">
        <f t="shared" si="153"/>
        <v>00</v>
      </c>
      <c r="AO270" s="82">
        <f>VLOOKUP(AN270,'Tableau coefficient '!$A$3:$B$1004,2,FALSE)</f>
        <v>0</v>
      </c>
      <c r="AP270" s="81">
        <v>0</v>
      </c>
      <c r="AQ270" s="79">
        <v>0</v>
      </c>
      <c r="AR270" s="79" t="str">
        <f t="shared" si="154"/>
        <v>00</v>
      </c>
      <c r="AS270" s="82">
        <f>VLOOKUP(AR270,'Tableau coefficient '!$A$3:$B$1004,2,FALSE)</f>
        <v>0</v>
      </c>
      <c r="AT270" s="81">
        <v>0</v>
      </c>
      <c r="AU270" s="79">
        <v>0</v>
      </c>
      <c r="AV270" s="79" t="str">
        <f t="shared" si="155"/>
        <v>00</v>
      </c>
      <c r="AW270" s="82">
        <f>VLOOKUP(AV270,'Tableau coefficient '!$A$3:$B$1004,2,FALSE)</f>
        <v>0</v>
      </c>
      <c r="AX270" s="81">
        <v>0</v>
      </c>
      <c r="AY270" s="79">
        <v>0</v>
      </c>
      <c r="AZ270" s="79" t="str">
        <f t="shared" si="156"/>
        <v>00</v>
      </c>
      <c r="BA270" s="82">
        <f>VLOOKUP(AZ270,'Tableau coefficient '!$A$3:$B$1004,2,FALSE)</f>
        <v>0</v>
      </c>
      <c r="BB270" s="83">
        <v>0</v>
      </c>
      <c r="BC270" s="84">
        <v>0</v>
      </c>
      <c r="BD270" s="84" t="str">
        <f t="shared" si="157"/>
        <v>00</v>
      </c>
      <c r="BE270" s="85">
        <f>(VLOOKUP(BD270,'Tableau coefficient '!$A$3:$B$1004,2,FALSE))*2</f>
        <v>0</v>
      </c>
      <c r="BF270" s="81">
        <v>0</v>
      </c>
      <c r="BG270" s="79">
        <v>0</v>
      </c>
      <c r="BH270" s="79" t="str">
        <f t="shared" si="158"/>
        <v>00</v>
      </c>
      <c r="BI270" s="82">
        <f>VLOOKUP(BH270,'Tableau coefficient '!$A$3:$B$1004,2,FALSE)</f>
        <v>0</v>
      </c>
      <c r="BJ270" s="81">
        <v>0</v>
      </c>
      <c r="BK270" s="79">
        <v>0</v>
      </c>
      <c r="BL270" s="79" t="str">
        <f t="shared" si="159"/>
        <v>00</v>
      </c>
      <c r="BM270" s="82">
        <f>VLOOKUP(BL270,'Tableau coefficient '!$A$3:$B$1004,2,FALSE)</f>
        <v>0</v>
      </c>
      <c r="BN270" s="86">
        <f t="shared" si="160"/>
        <v>0</v>
      </c>
      <c r="BO270" s="79">
        <f t="shared" si="161"/>
        <v>303</v>
      </c>
    </row>
    <row r="271" spans="1:67" ht="14" customHeight="1">
      <c r="A271" s="89" t="s">
        <v>1463</v>
      </c>
      <c r="B271" s="80" t="s">
        <v>1464</v>
      </c>
      <c r="C271" s="99" t="s">
        <v>5</v>
      </c>
      <c r="D271" s="99" t="s">
        <v>1650</v>
      </c>
      <c r="E271" s="80" t="s">
        <v>1066</v>
      </c>
      <c r="F271" s="81">
        <v>0</v>
      </c>
      <c r="G271" s="79">
        <v>0</v>
      </c>
      <c r="H271" s="79" t="str">
        <f t="shared" si="145"/>
        <v>00</v>
      </c>
      <c r="I271" s="82">
        <f>VLOOKUP(H271,'Tableau coefficient '!$A$3:$B$1004,2,FALSE)</f>
        <v>0</v>
      </c>
      <c r="J271" s="81">
        <v>0</v>
      </c>
      <c r="K271" s="79">
        <v>0</v>
      </c>
      <c r="L271" s="79" t="str">
        <f t="shared" si="146"/>
        <v>00</v>
      </c>
      <c r="M271" s="82">
        <f>VLOOKUP(L271,'Tableau coefficient '!$A$3:$B$1004,2,FALSE)</f>
        <v>0</v>
      </c>
      <c r="N271" s="81" t="s">
        <v>5</v>
      </c>
      <c r="O271" s="79">
        <v>11</v>
      </c>
      <c r="P271" s="79" t="str">
        <f t="shared" si="147"/>
        <v>M11</v>
      </c>
      <c r="Q271" s="82">
        <f>VLOOKUP(P271,'Tableau coefficient '!$A$3:$B$1004,2,FALSE)</f>
        <v>140</v>
      </c>
      <c r="R271" s="81">
        <v>0</v>
      </c>
      <c r="S271" s="79">
        <v>0</v>
      </c>
      <c r="T271" s="79" t="str">
        <f t="shared" si="148"/>
        <v>00</v>
      </c>
      <c r="U271" s="82">
        <f>VLOOKUP(T271,'Tableau coefficient '!$A$3:$B$1004,2,FALSE)</f>
        <v>0</v>
      </c>
      <c r="V271" s="83">
        <v>0</v>
      </c>
      <c r="W271" s="84">
        <v>0</v>
      </c>
      <c r="X271" s="84" t="str">
        <f t="shared" si="149"/>
        <v>00</v>
      </c>
      <c r="Y271" s="85">
        <f>(VLOOKUP(X271,'Tableau coefficient '!$A$3:$B$1004,2,FALSE))*2</f>
        <v>0</v>
      </c>
      <c r="Z271" s="83">
        <v>0</v>
      </c>
      <c r="AA271" s="75">
        <v>0</v>
      </c>
      <c r="AB271" s="84" t="str">
        <f t="shared" si="150"/>
        <v>00</v>
      </c>
      <c r="AC271" s="85">
        <f>(VLOOKUP(AB271,'Tableau coefficient '!$A$3:$B$1004,2,FALSE))*2</f>
        <v>0</v>
      </c>
      <c r="AD271" s="81">
        <v>0</v>
      </c>
      <c r="AE271" s="79">
        <v>0</v>
      </c>
      <c r="AF271" s="79" t="str">
        <f t="shared" si="151"/>
        <v>00</v>
      </c>
      <c r="AG271" s="82">
        <f>VLOOKUP(AF271,'Tableau coefficient '!$A$3:$B$1004,2,FALSE)</f>
        <v>0</v>
      </c>
      <c r="AH271" s="81">
        <v>0</v>
      </c>
      <c r="AI271" s="79">
        <v>0</v>
      </c>
      <c r="AJ271" s="79" t="str">
        <f t="shared" si="152"/>
        <v>00</v>
      </c>
      <c r="AK271" s="82">
        <f>VLOOKUP(AJ271,'Tableau coefficient '!$A$3:$B$1004,2,FALSE)</f>
        <v>0</v>
      </c>
      <c r="AL271" s="81">
        <v>0</v>
      </c>
      <c r="AM271" s="79">
        <v>0</v>
      </c>
      <c r="AN271" s="79" t="str">
        <f t="shared" si="153"/>
        <v>00</v>
      </c>
      <c r="AO271" s="82">
        <f>VLOOKUP(AN271,'Tableau coefficient '!$A$3:$B$1004,2,FALSE)</f>
        <v>0</v>
      </c>
      <c r="AP271" s="81">
        <v>0</v>
      </c>
      <c r="AQ271" s="79">
        <v>0</v>
      </c>
      <c r="AR271" s="79" t="str">
        <f t="shared" si="154"/>
        <v>00</v>
      </c>
      <c r="AS271" s="82">
        <f>VLOOKUP(AR271,'Tableau coefficient '!$A$3:$B$1004,2,FALSE)</f>
        <v>0</v>
      </c>
      <c r="AT271" s="81">
        <v>0</v>
      </c>
      <c r="AU271" s="79">
        <v>0</v>
      </c>
      <c r="AV271" s="79" t="str">
        <f t="shared" si="155"/>
        <v>00</v>
      </c>
      <c r="AW271" s="82">
        <f>VLOOKUP(AV271,'Tableau coefficient '!$A$3:$B$1004,2,FALSE)</f>
        <v>0</v>
      </c>
      <c r="AX271" s="81">
        <v>0</v>
      </c>
      <c r="AY271" s="79">
        <v>0</v>
      </c>
      <c r="AZ271" s="79" t="str">
        <f t="shared" si="156"/>
        <v>00</v>
      </c>
      <c r="BA271" s="82">
        <f>VLOOKUP(AZ271,'Tableau coefficient '!$A$3:$B$1004,2,FALSE)</f>
        <v>0</v>
      </c>
      <c r="BB271" s="83">
        <v>0</v>
      </c>
      <c r="BC271" s="84">
        <v>0</v>
      </c>
      <c r="BD271" s="84" t="str">
        <f t="shared" si="157"/>
        <v>00</v>
      </c>
      <c r="BE271" s="85">
        <f>(VLOOKUP(BD271,'Tableau coefficient '!$A$3:$B$1004,2,FALSE))*2</f>
        <v>0</v>
      </c>
      <c r="BF271" s="81">
        <v>0</v>
      </c>
      <c r="BG271" s="79">
        <v>0</v>
      </c>
      <c r="BH271" s="79" t="str">
        <f t="shared" si="158"/>
        <v>00</v>
      </c>
      <c r="BI271" s="82">
        <f>VLOOKUP(BH271,'Tableau coefficient '!$A$3:$B$1004,2,FALSE)</f>
        <v>0</v>
      </c>
      <c r="BJ271" s="81">
        <v>0</v>
      </c>
      <c r="BK271" s="79">
        <v>0</v>
      </c>
      <c r="BL271" s="79" t="str">
        <f t="shared" si="159"/>
        <v>00</v>
      </c>
      <c r="BM271" s="82">
        <f>VLOOKUP(BL271,'Tableau coefficient '!$A$3:$B$1004,2,FALSE)</f>
        <v>0</v>
      </c>
      <c r="BN271" s="86">
        <f t="shared" si="160"/>
        <v>140</v>
      </c>
      <c r="BO271" s="79">
        <f t="shared" si="161"/>
        <v>259</v>
      </c>
    </row>
    <row r="272" spans="1:67" ht="14" customHeight="1">
      <c r="A272" s="89" t="s">
        <v>1465</v>
      </c>
      <c r="B272" s="80" t="s">
        <v>1264</v>
      </c>
      <c r="C272" s="99" t="s">
        <v>5</v>
      </c>
      <c r="D272" s="99" t="s">
        <v>1648</v>
      </c>
      <c r="E272" s="80" t="s">
        <v>16</v>
      </c>
      <c r="F272" s="81">
        <v>0</v>
      </c>
      <c r="G272" s="79">
        <v>0</v>
      </c>
      <c r="H272" s="79" t="str">
        <f>(F272&amp;G272)</f>
        <v>00</v>
      </c>
      <c r="I272" s="82">
        <f>VLOOKUP(H272,'Tableau coefficient '!$A$3:$B$1004,2,FALSE)</f>
        <v>0</v>
      </c>
      <c r="J272" s="81">
        <v>0</v>
      </c>
      <c r="K272" s="79">
        <v>0</v>
      </c>
      <c r="L272" s="79" t="str">
        <f t="shared" si="146"/>
        <v>00</v>
      </c>
      <c r="M272" s="82">
        <f>VLOOKUP(L272,'Tableau coefficient '!$A$3:$B$1004,2,FALSE)</f>
        <v>0</v>
      </c>
      <c r="N272" s="81">
        <v>0</v>
      </c>
      <c r="O272" s="79">
        <v>0</v>
      </c>
      <c r="P272" s="79" t="str">
        <f t="shared" si="147"/>
        <v>00</v>
      </c>
      <c r="Q272" s="82">
        <f>VLOOKUP(P272,'Tableau coefficient '!$A$3:$B$1004,2,FALSE)</f>
        <v>0</v>
      </c>
      <c r="R272" s="81">
        <v>0</v>
      </c>
      <c r="S272" s="79">
        <v>0</v>
      </c>
      <c r="T272" s="79" t="str">
        <f t="shared" si="148"/>
        <v>00</v>
      </c>
      <c r="U272" s="82">
        <f>VLOOKUP(T272,'Tableau coefficient '!$A$3:$B$1004,2,FALSE)</f>
        <v>0</v>
      </c>
      <c r="V272" s="83">
        <v>0</v>
      </c>
      <c r="W272" s="84">
        <v>0</v>
      </c>
      <c r="X272" s="84" t="str">
        <f t="shared" si="149"/>
        <v>00</v>
      </c>
      <c r="Y272" s="85">
        <f>(VLOOKUP(X272,'Tableau coefficient '!$A$3:$B$1004,2,FALSE))*2</f>
        <v>0</v>
      </c>
      <c r="Z272" s="83" t="s">
        <v>1507</v>
      </c>
      <c r="AA272" s="75">
        <v>19</v>
      </c>
      <c r="AB272" s="84" t="str">
        <f t="shared" si="150"/>
        <v>S19</v>
      </c>
      <c r="AC272" s="85">
        <f>(VLOOKUP(AB272,'Tableau coefficient '!$A$3:$B$1004,2,FALSE))*2</f>
        <v>186</v>
      </c>
      <c r="AD272" s="81">
        <v>0</v>
      </c>
      <c r="AE272" s="79">
        <v>0</v>
      </c>
      <c r="AF272" s="79" t="str">
        <f t="shared" si="151"/>
        <v>00</v>
      </c>
      <c r="AG272" s="82">
        <f>VLOOKUP(AF272,'Tableau coefficient '!$A$3:$B$1004,2,FALSE)</f>
        <v>0</v>
      </c>
      <c r="AH272" s="81">
        <v>0</v>
      </c>
      <c r="AI272" s="79">
        <v>0</v>
      </c>
      <c r="AJ272" s="79" t="str">
        <f t="shared" si="152"/>
        <v>00</v>
      </c>
      <c r="AK272" s="82">
        <f>VLOOKUP(AJ272,'Tableau coefficient '!$A$3:$B$1004,2,FALSE)</f>
        <v>0</v>
      </c>
      <c r="AL272" s="81" t="s">
        <v>5</v>
      </c>
      <c r="AM272" s="79">
        <v>81</v>
      </c>
      <c r="AN272" s="79" t="str">
        <f t="shared" si="153"/>
        <v>M81</v>
      </c>
      <c r="AO272" s="82">
        <f>VLOOKUP(AN272,'Tableau coefficient '!$A$3:$B$1004,2,FALSE)</f>
        <v>62</v>
      </c>
      <c r="AP272" s="81">
        <v>0</v>
      </c>
      <c r="AQ272" s="79">
        <v>0</v>
      </c>
      <c r="AR272" s="79" t="str">
        <f t="shared" si="154"/>
        <v>00</v>
      </c>
      <c r="AS272" s="82">
        <f>VLOOKUP(AR272,'Tableau coefficient '!$A$3:$B$1004,2,FALSE)</f>
        <v>0</v>
      </c>
      <c r="AT272" s="81">
        <v>0</v>
      </c>
      <c r="AU272" s="79">
        <v>0</v>
      </c>
      <c r="AV272" s="79" t="str">
        <f t="shared" si="155"/>
        <v>00</v>
      </c>
      <c r="AW272" s="82">
        <f>VLOOKUP(AV272,'Tableau coefficient '!$A$3:$B$1004,2,FALSE)</f>
        <v>0</v>
      </c>
      <c r="AX272" s="81">
        <v>0</v>
      </c>
      <c r="AY272" s="79">
        <v>0</v>
      </c>
      <c r="AZ272" s="79" t="str">
        <f t="shared" si="156"/>
        <v>00</v>
      </c>
      <c r="BA272" s="82">
        <f>VLOOKUP(AZ272,'Tableau coefficient '!$A$3:$B$1004,2,FALSE)</f>
        <v>0</v>
      </c>
      <c r="BB272" s="83">
        <v>0</v>
      </c>
      <c r="BC272" s="84">
        <v>0</v>
      </c>
      <c r="BD272" s="84" t="str">
        <f t="shared" si="157"/>
        <v>00</v>
      </c>
      <c r="BE272" s="85">
        <f>(VLOOKUP(BD272,'Tableau coefficient '!$A$3:$B$1004,2,FALSE))*2</f>
        <v>0</v>
      </c>
      <c r="BF272" s="81">
        <v>0</v>
      </c>
      <c r="BG272" s="79">
        <v>0</v>
      </c>
      <c r="BH272" s="79" t="str">
        <f t="shared" si="158"/>
        <v>00</v>
      </c>
      <c r="BI272" s="82">
        <f>VLOOKUP(BH272,'Tableau coefficient '!$A$3:$B$1004,2,FALSE)</f>
        <v>0</v>
      </c>
      <c r="BJ272" s="81">
        <v>0</v>
      </c>
      <c r="BK272" s="79">
        <v>0</v>
      </c>
      <c r="BL272" s="79" t="str">
        <f t="shared" si="159"/>
        <v>00</v>
      </c>
      <c r="BM272" s="82">
        <f>VLOOKUP(BL272,'Tableau coefficient '!$A$3:$B$1004,2,FALSE)</f>
        <v>0</v>
      </c>
      <c r="BN272" s="86">
        <f t="shared" si="160"/>
        <v>248</v>
      </c>
      <c r="BO272" s="79">
        <f t="shared" si="161"/>
        <v>210</v>
      </c>
    </row>
    <row r="273" spans="1:67" ht="14" customHeight="1">
      <c r="A273" s="89" t="s">
        <v>1209</v>
      </c>
      <c r="B273" s="80" t="s">
        <v>1466</v>
      </c>
      <c r="C273" s="99" t="s">
        <v>5</v>
      </c>
      <c r="D273" s="99" t="s">
        <v>1647</v>
      </c>
      <c r="E273" s="80" t="s">
        <v>13</v>
      </c>
      <c r="F273" s="81" t="s">
        <v>1507</v>
      </c>
      <c r="G273" s="79">
        <v>48</v>
      </c>
      <c r="H273" s="79" t="str">
        <f>(F273&amp;G273)</f>
        <v>S48</v>
      </c>
      <c r="I273" s="82">
        <f>VLOOKUP(H273,'Tableau coefficient '!$A$3:$B$1004,2,FALSE)</f>
        <v>71.25</v>
      </c>
      <c r="J273" s="81" t="s">
        <v>1507</v>
      </c>
      <c r="K273" s="79">
        <v>30</v>
      </c>
      <c r="L273" s="79" t="str">
        <f t="shared" si="146"/>
        <v>S30</v>
      </c>
      <c r="M273" s="82">
        <f>VLOOKUP(L273,'Tableau coefficient '!$A$3:$B$1004,2,FALSE)</f>
        <v>84.75</v>
      </c>
      <c r="N273" s="81" t="s">
        <v>5</v>
      </c>
      <c r="O273" s="79">
        <v>23</v>
      </c>
      <c r="P273" s="79" t="str">
        <f t="shared" si="147"/>
        <v>M23</v>
      </c>
      <c r="Q273" s="82">
        <f>VLOOKUP(P273,'Tableau coefficient '!$A$3:$B$1004,2,FALSE)</f>
        <v>120</v>
      </c>
      <c r="R273" s="81" t="s">
        <v>1506</v>
      </c>
      <c r="S273" s="79">
        <v>48</v>
      </c>
      <c r="T273" s="79" t="str">
        <f t="shared" si="148"/>
        <v>XS48</v>
      </c>
      <c r="U273" s="82">
        <f>VLOOKUP(T273,'Tableau coefficient '!$A$3:$B$1004,2,FALSE)</f>
        <v>47.5</v>
      </c>
      <c r="V273" s="83">
        <v>0</v>
      </c>
      <c r="W273" s="84">
        <v>0</v>
      </c>
      <c r="X273" s="84" t="str">
        <f t="shared" si="149"/>
        <v>00</v>
      </c>
      <c r="Y273" s="85">
        <f>(VLOOKUP(X273,'Tableau coefficient '!$A$3:$B$1004,2,FALSE))*2</f>
        <v>0</v>
      </c>
      <c r="Z273" s="83" t="s">
        <v>1507</v>
      </c>
      <c r="AA273" s="75">
        <v>11</v>
      </c>
      <c r="AB273" s="84" t="str">
        <f t="shared" si="150"/>
        <v>S11</v>
      </c>
      <c r="AC273" s="85">
        <f>(VLOOKUP(AB273,'Tableau coefficient '!$A$3:$B$1004,2,FALSE))*2</f>
        <v>210</v>
      </c>
      <c r="AD273" s="81" t="s">
        <v>1568</v>
      </c>
      <c r="AE273" s="79">
        <v>16</v>
      </c>
      <c r="AF273" s="79" t="str">
        <f t="shared" si="151"/>
        <v>L16</v>
      </c>
      <c r="AG273" s="82">
        <f>VLOOKUP(AF273,'Tableau coefficient '!$A$3:$B$1004,2,FALSE)</f>
        <v>190.5</v>
      </c>
      <c r="AH273" s="81">
        <v>0</v>
      </c>
      <c r="AI273" s="79">
        <v>0</v>
      </c>
      <c r="AJ273" s="79" t="str">
        <f t="shared" si="152"/>
        <v>00</v>
      </c>
      <c r="AK273" s="82">
        <f>VLOOKUP(AJ273,'Tableau coefficient '!$A$3:$B$1004,2,FALSE)</f>
        <v>0</v>
      </c>
      <c r="AL273" s="81" t="s">
        <v>5</v>
      </c>
      <c r="AM273" s="79">
        <v>62</v>
      </c>
      <c r="AN273" s="79" t="str">
        <f t="shared" si="153"/>
        <v>M62</v>
      </c>
      <c r="AO273" s="82">
        <f>VLOOKUP(AN273,'Tableau coefficient '!$A$3:$B$1004,2,FALSE)</f>
        <v>81</v>
      </c>
      <c r="AP273" s="81">
        <v>0</v>
      </c>
      <c r="AQ273" s="79">
        <v>0</v>
      </c>
      <c r="AR273" s="79" t="str">
        <f t="shared" si="154"/>
        <v>00</v>
      </c>
      <c r="AS273" s="82">
        <f>VLOOKUP(AR273,'Tableau coefficient '!$A$3:$B$1004,2,FALSE)</f>
        <v>0</v>
      </c>
      <c r="AT273" s="81">
        <v>0</v>
      </c>
      <c r="AU273" s="79">
        <v>0</v>
      </c>
      <c r="AV273" s="79" t="str">
        <f t="shared" si="155"/>
        <v>00</v>
      </c>
      <c r="AW273" s="82">
        <f>VLOOKUP(AV273,'Tableau coefficient '!$A$3:$B$1004,2,FALSE)</f>
        <v>0</v>
      </c>
      <c r="AX273" s="81" t="s">
        <v>1507</v>
      </c>
      <c r="AY273" s="79">
        <v>42</v>
      </c>
      <c r="AZ273" s="79" t="str">
        <f t="shared" si="156"/>
        <v>S42</v>
      </c>
      <c r="BA273" s="82">
        <f>VLOOKUP(AZ273,'Tableau coefficient '!$A$3:$B$1004,2,FALSE)</f>
        <v>75.75</v>
      </c>
      <c r="BB273" s="83" t="s">
        <v>1507</v>
      </c>
      <c r="BC273" s="84">
        <v>36</v>
      </c>
      <c r="BD273" s="84" t="str">
        <f t="shared" si="157"/>
        <v>S36</v>
      </c>
      <c r="BE273" s="85">
        <f>(VLOOKUP(BD273,'Tableau coefficient '!$A$3:$B$1004,2,FALSE))*2</f>
        <v>160.5</v>
      </c>
      <c r="BF273" s="81">
        <v>0</v>
      </c>
      <c r="BG273" s="79">
        <v>0</v>
      </c>
      <c r="BH273" s="79" t="str">
        <f t="shared" si="158"/>
        <v>00</v>
      </c>
      <c r="BI273" s="82">
        <f>VLOOKUP(BH273,'Tableau coefficient '!$A$3:$B$1004,2,FALSE)</f>
        <v>0</v>
      </c>
      <c r="BJ273" s="81">
        <v>0</v>
      </c>
      <c r="BK273" s="79">
        <v>0</v>
      </c>
      <c r="BL273" s="79" t="str">
        <f t="shared" si="159"/>
        <v>00</v>
      </c>
      <c r="BM273" s="82">
        <f>VLOOKUP(BL273,'Tableau coefficient '!$A$3:$B$1004,2,FALSE)</f>
        <v>0</v>
      </c>
      <c r="BN273" s="86">
        <f t="shared" si="160"/>
        <v>1041.25</v>
      </c>
      <c r="BO273" s="79">
        <f t="shared" si="161"/>
        <v>31</v>
      </c>
    </row>
    <row r="274" spans="1:67" ht="14" customHeight="1">
      <c r="A274" s="89" t="s">
        <v>1182</v>
      </c>
      <c r="B274" s="80" t="s">
        <v>1467</v>
      </c>
      <c r="C274" s="99" t="s">
        <v>5</v>
      </c>
      <c r="D274" s="99" t="s">
        <v>1650</v>
      </c>
      <c r="E274" s="78"/>
      <c r="F274" s="81">
        <v>0</v>
      </c>
      <c r="G274" s="79">
        <v>0</v>
      </c>
      <c r="H274" s="79" t="str">
        <f t="shared" si="145"/>
        <v>00</v>
      </c>
      <c r="I274" s="82">
        <f>VLOOKUP(H274,'Tableau coefficient '!$A$3:$B$1004,2,FALSE)</f>
        <v>0</v>
      </c>
      <c r="J274" s="81">
        <v>0</v>
      </c>
      <c r="K274" s="79">
        <v>0</v>
      </c>
      <c r="L274" s="79" t="str">
        <f t="shared" si="146"/>
        <v>00</v>
      </c>
      <c r="M274" s="82">
        <f>VLOOKUP(L274,'Tableau coefficient '!$A$3:$B$1004,2,FALSE)</f>
        <v>0</v>
      </c>
      <c r="N274" s="81">
        <v>0</v>
      </c>
      <c r="O274" s="79">
        <v>0</v>
      </c>
      <c r="P274" s="79" t="str">
        <f t="shared" si="147"/>
        <v>00</v>
      </c>
      <c r="Q274" s="82">
        <f>VLOOKUP(P274,'Tableau coefficient '!$A$3:$B$1004,2,FALSE)</f>
        <v>0</v>
      </c>
      <c r="R274" s="81">
        <v>0</v>
      </c>
      <c r="S274" s="79">
        <v>0</v>
      </c>
      <c r="T274" s="79" t="str">
        <f t="shared" si="148"/>
        <v>00</v>
      </c>
      <c r="U274" s="82">
        <f>VLOOKUP(T274,'Tableau coefficient '!$A$3:$B$1004,2,FALSE)</f>
        <v>0</v>
      </c>
      <c r="V274" s="83">
        <v>0</v>
      </c>
      <c r="W274" s="84">
        <v>0</v>
      </c>
      <c r="X274" s="84" t="str">
        <f t="shared" si="149"/>
        <v>00</v>
      </c>
      <c r="Y274" s="85">
        <f>(VLOOKUP(X274,'Tableau coefficient '!$A$3:$B$1004,2,FALSE))*2</f>
        <v>0</v>
      </c>
      <c r="Z274" s="83">
        <v>0</v>
      </c>
      <c r="AA274" s="75">
        <v>0</v>
      </c>
      <c r="AB274" s="84" t="str">
        <f t="shared" si="150"/>
        <v>00</v>
      </c>
      <c r="AC274" s="85">
        <f>(VLOOKUP(AB274,'Tableau coefficient '!$A$3:$B$1004,2,FALSE))*2</f>
        <v>0</v>
      </c>
      <c r="AD274" s="81">
        <v>0</v>
      </c>
      <c r="AE274" s="79">
        <v>0</v>
      </c>
      <c r="AF274" s="79" t="str">
        <f t="shared" si="151"/>
        <v>00</v>
      </c>
      <c r="AG274" s="82">
        <f>VLOOKUP(AF274,'Tableau coefficient '!$A$3:$B$1004,2,FALSE)</f>
        <v>0</v>
      </c>
      <c r="AH274" s="81">
        <v>0</v>
      </c>
      <c r="AI274" s="79">
        <v>0</v>
      </c>
      <c r="AJ274" s="79" t="str">
        <f t="shared" si="152"/>
        <v>00</v>
      </c>
      <c r="AK274" s="82">
        <f>VLOOKUP(AJ274,'Tableau coefficient '!$A$3:$B$1004,2,FALSE)</f>
        <v>0</v>
      </c>
      <c r="AL274" s="81">
        <v>0</v>
      </c>
      <c r="AM274" s="79">
        <v>0</v>
      </c>
      <c r="AN274" s="79" t="str">
        <f t="shared" si="153"/>
        <v>00</v>
      </c>
      <c r="AO274" s="82">
        <f>VLOOKUP(AN274,'Tableau coefficient '!$A$3:$B$1004,2,FALSE)</f>
        <v>0</v>
      </c>
      <c r="AP274" s="81">
        <v>0</v>
      </c>
      <c r="AQ274" s="79">
        <v>0</v>
      </c>
      <c r="AR274" s="79" t="str">
        <f t="shared" si="154"/>
        <v>00</v>
      </c>
      <c r="AS274" s="82">
        <f>VLOOKUP(AR274,'Tableau coefficient '!$A$3:$B$1004,2,FALSE)</f>
        <v>0</v>
      </c>
      <c r="AT274" s="81">
        <v>0</v>
      </c>
      <c r="AU274" s="79">
        <v>0</v>
      </c>
      <c r="AV274" s="79" t="str">
        <f t="shared" si="155"/>
        <v>00</v>
      </c>
      <c r="AW274" s="82">
        <f>VLOOKUP(AV274,'Tableau coefficient '!$A$3:$B$1004,2,FALSE)</f>
        <v>0</v>
      </c>
      <c r="AX274" s="81">
        <v>0</v>
      </c>
      <c r="AY274" s="79">
        <v>0</v>
      </c>
      <c r="AZ274" s="79" t="str">
        <f t="shared" si="156"/>
        <v>00</v>
      </c>
      <c r="BA274" s="82">
        <f>VLOOKUP(AZ274,'Tableau coefficient '!$A$3:$B$1004,2,FALSE)</f>
        <v>0</v>
      </c>
      <c r="BB274" s="83">
        <v>0</v>
      </c>
      <c r="BC274" s="84">
        <v>0</v>
      </c>
      <c r="BD274" s="84" t="str">
        <f t="shared" si="157"/>
        <v>00</v>
      </c>
      <c r="BE274" s="85">
        <f>(VLOOKUP(BD274,'Tableau coefficient '!$A$3:$B$1004,2,FALSE))*2</f>
        <v>0</v>
      </c>
      <c r="BF274" s="81">
        <v>0</v>
      </c>
      <c r="BG274" s="79">
        <v>0</v>
      </c>
      <c r="BH274" s="79" t="str">
        <f t="shared" si="158"/>
        <v>00</v>
      </c>
      <c r="BI274" s="82">
        <f>VLOOKUP(BH274,'Tableau coefficient '!$A$3:$B$1004,2,FALSE)</f>
        <v>0</v>
      </c>
      <c r="BJ274" s="81">
        <v>0</v>
      </c>
      <c r="BK274" s="79">
        <v>0</v>
      </c>
      <c r="BL274" s="79" t="str">
        <f t="shared" si="159"/>
        <v>00</v>
      </c>
      <c r="BM274" s="82">
        <f>VLOOKUP(BL274,'Tableau coefficient '!$A$3:$B$1004,2,FALSE)</f>
        <v>0</v>
      </c>
      <c r="BN274" s="86">
        <f t="shared" si="160"/>
        <v>0</v>
      </c>
      <c r="BO274" s="79">
        <f t="shared" si="161"/>
        <v>303</v>
      </c>
    </row>
    <row r="275" spans="1:67" ht="14" customHeight="1">
      <c r="A275" s="89" t="s">
        <v>1468</v>
      </c>
      <c r="B275" s="80" t="s">
        <v>1432</v>
      </c>
      <c r="C275" s="99" t="s">
        <v>5</v>
      </c>
      <c r="D275" s="99" t="s">
        <v>1648</v>
      </c>
      <c r="E275" s="80" t="s">
        <v>15</v>
      </c>
      <c r="F275" s="81">
        <v>0</v>
      </c>
      <c r="G275" s="79">
        <v>0</v>
      </c>
      <c r="H275" s="79" t="str">
        <f t="shared" si="145"/>
        <v>00</v>
      </c>
      <c r="I275" s="82">
        <f>VLOOKUP(H275,'Tableau coefficient '!$A$3:$B$1004,2,FALSE)</f>
        <v>0</v>
      </c>
      <c r="J275" s="81" t="s">
        <v>1507</v>
      </c>
      <c r="K275" s="79">
        <v>60</v>
      </c>
      <c r="L275" s="79" t="str">
        <f t="shared" si="146"/>
        <v>S60</v>
      </c>
      <c r="M275" s="82">
        <f>VLOOKUP(L275,'Tableau coefficient '!$A$3:$B$1004,2,FALSE)</f>
        <v>62.25</v>
      </c>
      <c r="N275" s="81">
        <v>0</v>
      </c>
      <c r="O275" s="79">
        <v>0</v>
      </c>
      <c r="P275" s="79" t="str">
        <f t="shared" si="147"/>
        <v>00</v>
      </c>
      <c r="Q275" s="82">
        <f>VLOOKUP(P275,'Tableau coefficient '!$A$3:$B$1004,2,FALSE)</f>
        <v>0</v>
      </c>
      <c r="R275" s="81">
        <v>0</v>
      </c>
      <c r="S275" s="79">
        <v>0</v>
      </c>
      <c r="T275" s="79" t="str">
        <f t="shared" si="148"/>
        <v>00</v>
      </c>
      <c r="U275" s="82">
        <f>VLOOKUP(T275,'Tableau coefficient '!$A$3:$B$1004,2,FALSE)</f>
        <v>0</v>
      </c>
      <c r="V275" s="83">
        <v>0</v>
      </c>
      <c r="W275" s="84">
        <v>0</v>
      </c>
      <c r="X275" s="84" t="str">
        <f t="shared" si="149"/>
        <v>00</v>
      </c>
      <c r="Y275" s="85">
        <f>(VLOOKUP(X275,'Tableau coefficient '!$A$3:$B$1004,2,FALSE))*2</f>
        <v>0</v>
      </c>
      <c r="Z275" s="83" t="s">
        <v>1507</v>
      </c>
      <c r="AA275" s="75">
        <v>20</v>
      </c>
      <c r="AB275" s="84" t="str">
        <f t="shared" si="150"/>
        <v>S20</v>
      </c>
      <c r="AC275" s="85">
        <f>(VLOOKUP(AB275,'Tableau coefficient '!$A$3:$B$1004,2,FALSE))*2</f>
        <v>184.5</v>
      </c>
      <c r="AD275" s="81">
        <v>0</v>
      </c>
      <c r="AE275" s="79">
        <v>0</v>
      </c>
      <c r="AF275" s="79" t="str">
        <f t="shared" si="151"/>
        <v>00</v>
      </c>
      <c r="AG275" s="82">
        <f>VLOOKUP(AF275,'Tableau coefficient '!$A$3:$B$1004,2,FALSE)</f>
        <v>0</v>
      </c>
      <c r="AH275" s="81">
        <v>0</v>
      </c>
      <c r="AI275" s="79">
        <v>0</v>
      </c>
      <c r="AJ275" s="79" t="str">
        <f t="shared" si="152"/>
        <v>00</v>
      </c>
      <c r="AK275" s="82">
        <f>VLOOKUP(AJ275,'Tableau coefficient '!$A$3:$B$1004,2,FALSE)</f>
        <v>0</v>
      </c>
      <c r="AL275" s="81" t="s">
        <v>5</v>
      </c>
      <c r="AM275" s="79">
        <v>112</v>
      </c>
      <c r="AN275" s="79" t="str">
        <f t="shared" si="153"/>
        <v>M112</v>
      </c>
      <c r="AO275" s="82">
        <f>VLOOKUP(AN275,'Tableau coefficient '!$A$3:$B$1004,2,FALSE)</f>
        <v>31</v>
      </c>
      <c r="AP275" s="81">
        <v>0</v>
      </c>
      <c r="AQ275" s="79">
        <v>0</v>
      </c>
      <c r="AR275" s="79" t="str">
        <f t="shared" si="154"/>
        <v>00</v>
      </c>
      <c r="AS275" s="82">
        <f>VLOOKUP(AR275,'Tableau coefficient '!$A$3:$B$1004,2,FALSE)</f>
        <v>0</v>
      </c>
      <c r="AT275" s="81">
        <v>0</v>
      </c>
      <c r="AU275" s="79">
        <v>0</v>
      </c>
      <c r="AV275" s="79" t="str">
        <f t="shared" si="155"/>
        <v>00</v>
      </c>
      <c r="AW275" s="82">
        <f>VLOOKUP(AV275,'Tableau coefficient '!$A$3:$B$1004,2,FALSE)</f>
        <v>0</v>
      </c>
      <c r="AX275" s="81">
        <v>0</v>
      </c>
      <c r="AY275" s="79">
        <v>0</v>
      </c>
      <c r="AZ275" s="79" t="str">
        <f t="shared" si="156"/>
        <v>00</v>
      </c>
      <c r="BA275" s="82">
        <f>VLOOKUP(AZ275,'Tableau coefficient '!$A$3:$B$1004,2,FALSE)</f>
        <v>0</v>
      </c>
      <c r="BB275" s="83" t="s">
        <v>1507</v>
      </c>
      <c r="BC275" s="84">
        <v>64</v>
      </c>
      <c r="BD275" s="84" t="str">
        <f t="shared" si="157"/>
        <v>S64</v>
      </c>
      <c r="BE275" s="85">
        <f>(VLOOKUP(BD275,'Tableau coefficient '!$A$3:$B$1004,2,FALSE))*2</f>
        <v>118.5</v>
      </c>
      <c r="BF275" s="81">
        <v>0</v>
      </c>
      <c r="BG275" s="79">
        <v>0</v>
      </c>
      <c r="BH275" s="79" t="str">
        <f t="shared" si="158"/>
        <v>00</v>
      </c>
      <c r="BI275" s="82">
        <f>VLOOKUP(BH275,'Tableau coefficient '!$A$3:$B$1004,2,FALSE)</f>
        <v>0</v>
      </c>
      <c r="BJ275" s="81">
        <v>0</v>
      </c>
      <c r="BK275" s="79">
        <v>0</v>
      </c>
      <c r="BL275" s="79" t="str">
        <f t="shared" si="159"/>
        <v>00</v>
      </c>
      <c r="BM275" s="82">
        <f>VLOOKUP(BL275,'Tableau coefficient '!$A$3:$B$1004,2,FALSE)</f>
        <v>0</v>
      </c>
      <c r="BN275" s="86">
        <f t="shared" si="160"/>
        <v>396.25</v>
      </c>
      <c r="BO275" s="79">
        <f t="shared" si="161"/>
        <v>153</v>
      </c>
    </row>
    <row r="276" spans="1:67" ht="14" customHeight="1">
      <c r="A276" s="89" t="s">
        <v>1469</v>
      </c>
      <c r="B276" s="80" t="s">
        <v>1464</v>
      </c>
      <c r="C276" s="99" t="s">
        <v>5</v>
      </c>
      <c r="D276" s="99" t="s">
        <v>1648</v>
      </c>
      <c r="E276" s="80" t="s">
        <v>16</v>
      </c>
      <c r="F276" s="81">
        <v>0</v>
      </c>
      <c r="G276" s="79">
        <v>0</v>
      </c>
      <c r="H276" s="79" t="str">
        <f t="shared" si="145"/>
        <v>00</v>
      </c>
      <c r="I276" s="82">
        <f>VLOOKUP(H276,'Tableau coefficient '!$A$3:$B$1004,2,FALSE)</f>
        <v>0</v>
      </c>
      <c r="J276" s="81">
        <v>0</v>
      </c>
      <c r="K276" s="79">
        <v>0</v>
      </c>
      <c r="L276" s="79" t="str">
        <f t="shared" si="146"/>
        <v>00</v>
      </c>
      <c r="M276" s="82">
        <f>VLOOKUP(L276,'Tableau coefficient '!$A$3:$B$1004,2,FALSE)</f>
        <v>0</v>
      </c>
      <c r="N276" s="81">
        <v>0</v>
      </c>
      <c r="O276" s="79">
        <v>0</v>
      </c>
      <c r="P276" s="79" t="str">
        <f t="shared" si="147"/>
        <v>00</v>
      </c>
      <c r="Q276" s="82">
        <f>VLOOKUP(P276,'Tableau coefficient '!$A$3:$B$1004,2,FALSE)</f>
        <v>0</v>
      </c>
      <c r="R276" s="81">
        <v>0</v>
      </c>
      <c r="S276" s="79">
        <v>0</v>
      </c>
      <c r="T276" s="79" t="str">
        <f t="shared" si="148"/>
        <v>00</v>
      </c>
      <c r="U276" s="82">
        <f>VLOOKUP(T276,'Tableau coefficient '!$A$3:$B$1004,2,FALSE)</f>
        <v>0</v>
      </c>
      <c r="V276" s="83">
        <v>0</v>
      </c>
      <c r="W276" s="84">
        <v>0</v>
      </c>
      <c r="X276" s="84" t="str">
        <f t="shared" si="149"/>
        <v>00</v>
      </c>
      <c r="Y276" s="85">
        <f>(VLOOKUP(X276,'Tableau coefficient '!$A$3:$B$1004,2,FALSE))*2</f>
        <v>0</v>
      </c>
      <c r="Z276" s="83">
        <v>0</v>
      </c>
      <c r="AA276" s="75">
        <v>0</v>
      </c>
      <c r="AB276" s="84" t="str">
        <f t="shared" si="150"/>
        <v>00</v>
      </c>
      <c r="AC276" s="85">
        <f>(VLOOKUP(AB276,'Tableau coefficient '!$A$3:$B$1004,2,FALSE))*2</f>
        <v>0</v>
      </c>
      <c r="AD276" s="81">
        <v>0</v>
      </c>
      <c r="AE276" s="79">
        <v>0</v>
      </c>
      <c r="AF276" s="79" t="str">
        <f t="shared" si="151"/>
        <v>00</v>
      </c>
      <c r="AG276" s="82">
        <f>VLOOKUP(AF276,'Tableau coefficient '!$A$3:$B$1004,2,FALSE)</f>
        <v>0</v>
      </c>
      <c r="AH276" s="81">
        <v>0</v>
      </c>
      <c r="AI276" s="79">
        <v>0</v>
      </c>
      <c r="AJ276" s="79" t="str">
        <f t="shared" si="152"/>
        <v>00</v>
      </c>
      <c r="AK276" s="82">
        <f>VLOOKUP(AJ276,'Tableau coefficient '!$A$3:$B$1004,2,FALSE)</f>
        <v>0</v>
      </c>
      <c r="AL276" s="81">
        <v>0</v>
      </c>
      <c r="AM276" s="79">
        <v>0</v>
      </c>
      <c r="AN276" s="79" t="str">
        <f t="shared" si="153"/>
        <v>00</v>
      </c>
      <c r="AO276" s="82">
        <f>VLOOKUP(AN276,'Tableau coefficient '!$A$3:$B$1004,2,FALSE)</f>
        <v>0</v>
      </c>
      <c r="AP276" s="81">
        <v>0</v>
      </c>
      <c r="AQ276" s="79">
        <v>0</v>
      </c>
      <c r="AR276" s="79" t="str">
        <f t="shared" si="154"/>
        <v>00</v>
      </c>
      <c r="AS276" s="82">
        <f>VLOOKUP(AR276,'Tableau coefficient '!$A$3:$B$1004,2,FALSE)</f>
        <v>0</v>
      </c>
      <c r="AT276" s="81">
        <v>0</v>
      </c>
      <c r="AU276" s="79">
        <v>0</v>
      </c>
      <c r="AV276" s="79" t="str">
        <f t="shared" si="155"/>
        <v>00</v>
      </c>
      <c r="AW276" s="82">
        <f>VLOOKUP(AV276,'Tableau coefficient '!$A$3:$B$1004,2,FALSE)</f>
        <v>0</v>
      </c>
      <c r="AX276" s="81">
        <v>0</v>
      </c>
      <c r="AY276" s="79">
        <v>0</v>
      </c>
      <c r="AZ276" s="79" t="str">
        <f t="shared" si="156"/>
        <v>00</v>
      </c>
      <c r="BA276" s="82">
        <f>VLOOKUP(AZ276,'Tableau coefficient '!$A$3:$B$1004,2,FALSE)</f>
        <v>0</v>
      </c>
      <c r="BB276" s="83">
        <v>0</v>
      </c>
      <c r="BC276" s="84">
        <v>0</v>
      </c>
      <c r="BD276" s="84" t="str">
        <f t="shared" si="157"/>
        <v>00</v>
      </c>
      <c r="BE276" s="85">
        <f>(VLOOKUP(BD276,'Tableau coefficient '!$A$3:$B$1004,2,FALSE))*2</f>
        <v>0</v>
      </c>
      <c r="BF276" s="81">
        <v>0</v>
      </c>
      <c r="BG276" s="79">
        <v>0</v>
      </c>
      <c r="BH276" s="79" t="str">
        <f t="shared" si="158"/>
        <v>00</v>
      </c>
      <c r="BI276" s="82">
        <f>VLOOKUP(BH276,'Tableau coefficient '!$A$3:$B$1004,2,FALSE)</f>
        <v>0</v>
      </c>
      <c r="BJ276" s="81">
        <v>0</v>
      </c>
      <c r="BK276" s="79">
        <v>0</v>
      </c>
      <c r="BL276" s="79" t="str">
        <f t="shared" si="159"/>
        <v>00</v>
      </c>
      <c r="BM276" s="82">
        <f>VLOOKUP(BL276,'Tableau coefficient '!$A$3:$B$1004,2,FALSE)</f>
        <v>0</v>
      </c>
      <c r="BN276" s="86">
        <f t="shared" si="160"/>
        <v>0</v>
      </c>
      <c r="BO276" s="79">
        <f t="shared" si="161"/>
        <v>303</v>
      </c>
    </row>
    <row r="277" spans="1:67" ht="14" customHeight="1">
      <c r="A277" s="89" t="s">
        <v>1470</v>
      </c>
      <c r="B277" s="80" t="s">
        <v>1471</v>
      </c>
      <c r="C277" s="99" t="s">
        <v>5</v>
      </c>
      <c r="D277" s="99" t="s">
        <v>1650</v>
      </c>
      <c r="E277" s="80" t="s">
        <v>15</v>
      </c>
      <c r="F277" s="81">
        <v>0</v>
      </c>
      <c r="G277" s="79">
        <v>0</v>
      </c>
      <c r="H277" s="79" t="str">
        <f t="shared" ref="H277:H357" si="162">(F277&amp;G277)</f>
        <v>00</v>
      </c>
      <c r="I277" s="82">
        <f>VLOOKUP(H277,'Tableau coefficient '!$A$3:$B$1004,2,FALSE)</f>
        <v>0</v>
      </c>
      <c r="J277" s="81">
        <v>0</v>
      </c>
      <c r="K277" s="79">
        <v>0</v>
      </c>
      <c r="L277" s="79" t="str">
        <f t="shared" ref="L277:L357" si="163">(J277&amp;K277)</f>
        <v>00</v>
      </c>
      <c r="M277" s="82">
        <f>VLOOKUP(L277,'Tableau coefficient '!$A$3:$B$1004,2,FALSE)</f>
        <v>0</v>
      </c>
      <c r="N277" s="81">
        <v>0</v>
      </c>
      <c r="O277" s="79">
        <v>0</v>
      </c>
      <c r="P277" s="79" t="str">
        <f t="shared" ref="P277:P357" si="164">(N277&amp;O277)</f>
        <v>00</v>
      </c>
      <c r="Q277" s="82">
        <f>VLOOKUP(P277,'Tableau coefficient '!$A$3:$B$1004,2,FALSE)</f>
        <v>0</v>
      </c>
      <c r="R277" s="81">
        <v>0</v>
      </c>
      <c r="S277" s="79">
        <v>0</v>
      </c>
      <c r="T277" s="79" t="str">
        <f t="shared" ref="T277:T357" si="165">(R277&amp;S277)</f>
        <v>00</v>
      </c>
      <c r="U277" s="82">
        <f>VLOOKUP(T277,'Tableau coefficient '!$A$3:$B$1004,2,FALSE)</f>
        <v>0</v>
      </c>
      <c r="V277" s="83">
        <v>0</v>
      </c>
      <c r="W277" s="84">
        <v>0</v>
      </c>
      <c r="X277" s="84" t="str">
        <f t="shared" ref="X277:X357" si="166">(V277&amp;W277)</f>
        <v>00</v>
      </c>
      <c r="Y277" s="85">
        <f>(VLOOKUP(X277,'Tableau coefficient '!$A$3:$B$1004,2,FALSE))*2</f>
        <v>0</v>
      </c>
      <c r="Z277" s="83">
        <v>0</v>
      </c>
      <c r="AA277" s="75">
        <v>0</v>
      </c>
      <c r="AB277" s="84" t="str">
        <f t="shared" ref="AB277:AB357" si="167">(Z277&amp;AA277)</f>
        <v>00</v>
      </c>
      <c r="AC277" s="85">
        <f>(VLOOKUP(AB277,'Tableau coefficient '!$A$3:$B$1004,2,FALSE))*2</f>
        <v>0</v>
      </c>
      <c r="AD277" s="81">
        <v>0</v>
      </c>
      <c r="AE277" s="79">
        <v>0</v>
      </c>
      <c r="AF277" s="79" t="str">
        <f t="shared" ref="AF277:AF357" si="168">(AD277&amp;AE277)</f>
        <v>00</v>
      </c>
      <c r="AG277" s="82">
        <f>VLOOKUP(AF277,'Tableau coefficient '!$A$3:$B$1004,2,FALSE)</f>
        <v>0</v>
      </c>
      <c r="AH277" s="81">
        <v>0</v>
      </c>
      <c r="AI277" s="79">
        <v>0</v>
      </c>
      <c r="AJ277" s="79" t="str">
        <f t="shared" ref="AJ277:AJ357" si="169">(AH277&amp;AI277)</f>
        <v>00</v>
      </c>
      <c r="AK277" s="82">
        <f>VLOOKUP(AJ277,'Tableau coefficient '!$A$3:$B$1004,2,FALSE)</f>
        <v>0</v>
      </c>
      <c r="AL277" s="81">
        <v>0</v>
      </c>
      <c r="AM277" s="79">
        <v>0</v>
      </c>
      <c r="AN277" s="79" t="str">
        <f t="shared" ref="AN277:AN357" si="170">(AL277&amp;AM277)</f>
        <v>00</v>
      </c>
      <c r="AO277" s="82">
        <f>VLOOKUP(AN277,'Tableau coefficient '!$A$3:$B$1004,2,FALSE)</f>
        <v>0</v>
      </c>
      <c r="AP277" s="81">
        <v>0</v>
      </c>
      <c r="AQ277" s="79">
        <v>0</v>
      </c>
      <c r="AR277" s="79" t="str">
        <f t="shared" ref="AR277:AR357" si="171">(AP277&amp;AQ277)</f>
        <v>00</v>
      </c>
      <c r="AS277" s="82">
        <f>VLOOKUP(AR277,'Tableau coefficient '!$A$3:$B$1004,2,FALSE)</f>
        <v>0</v>
      </c>
      <c r="AT277" s="81">
        <v>0</v>
      </c>
      <c r="AU277" s="79">
        <v>0</v>
      </c>
      <c r="AV277" s="79" t="str">
        <f t="shared" ref="AV277:AV357" si="172">(AT277&amp;AU277)</f>
        <v>00</v>
      </c>
      <c r="AW277" s="82">
        <f>VLOOKUP(AV277,'Tableau coefficient '!$A$3:$B$1004,2,FALSE)</f>
        <v>0</v>
      </c>
      <c r="AX277" s="81">
        <v>0</v>
      </c>
      <c r="AY277" s="79">
        <v>0</v>
      </c>
      <c r="AZ277" s="79" t="str">
        <f t="shared" ref="AZ277:AZ357" si="173">(AX277&amp;AY277)</f>
        <v>00</v>
      </c>
      <c r="BA277" s="82">
        <f>VLOOKUP(AZ277,'Tableau coefficient '!$A$3:$B$1004,2,FALSE)</f>
        <v>0</v>
      </c>
      <c r="BB277" s="83">
        <v>0</v>
      </c>
      <c r="BC277" s="84">
        <v>0</v>
      </c>
      <c r="BD277" s="84" t="str">
        <f t="shared" ref="BD277:BD357" si="174">(BB277&amp;BC277)</f>
        <v>00</v>
      </c>
      <c r="BE277" s="85">
        <f>(VLOOKUP(BD277,'Tableau coefficient '!$A$3:$B$1004,2,FALSE))*2</f>
        <v>0</v>
      </c>
      <c r="BF277" s="81">
        <v>0</v>
      </c>
      <c r="BG277" s="79">
        <v>0</v>
      </c>
      <c r="BH277" s="79" t="str">
        <f t="shared" ref="BH277:BH357" si="175">(BF277&amp;BG277)</f>
        <v>00</v>
      </c>
      <c r="BI277" s="82">
        <f>VLOOKUP(BH277,'Tableau coefficient '!$A$3:$B$1004,2,FALSE)</f>
        <v>0</v>
      </c>
      <c r="BJ277" s="81">
        <v>0</v>
      </c>
      <c r="BK277" s="79">
        <v>0</v>
      </c>
      <c r="BL277" s="79" t="str">
        <f t="shared" ref="BL277:BL357" si="176">(BJ277&amp;BK277)</f>
        <v>00</v>
      </c>
      <c r="BM277" s="82">
        <f>VLOOKUP(BL277,'Tableau coefficient '!$A$3:$B$1004,2,FALSE)</f>
        <v>0</v>
      </c>
      <c r="BN277" s="86">
        <f t="shared" si="160"/>
        <v>0</v>
      </c>
      <c r="BO277" s="79">
        <f t="shared" si="161"/>
        <v>303</v>
      </c>
    </row>
    <row r="278" spans="1:67" ht="14" customHeight="1">
      <c r="A278" s="89" t="s">
        <v>1201</v>
      </c>
      <c r="B278" s="80" t="s">
        <v>1472</v>
      </c>
      <c r="C278" s="99" t="s">
        <v>5</v>
      </c>
      <c r="D278" s="99" t="s">
        <v>1650</v>
      </c>
      <c r="E278" s="80" t="s">
        <v>13</v>
      </c>
      <c r="F278" s="81">
        <v>0</v>
      </c>
      <c r="G278" s="79">
        <v>0</v>
      </c>
      <c r="H278" s="79" t="str">
        <f t="shared" si="162"/>
        <v>00</v>
      </c>
      <c r="I278" s="82">
        <f>VLOOKUP(H278,'Tableau coefficient '!$A$3:$B$1004,2,FALSE)</f>
        <v>0</v>
      </c>
      <c r="J278" s="81" t="s">
        <v>1507</v>
      </c>
      <c r="K278" s="79">
        <v>26</v>
      </c>
      <c r="L278" s="79" t="str">
        <f t="shared" si="163"/>
        <v>S26</v>
      </c>
      <c r="M278" s="82">
        <f>VLOOKUP(L278,'Tableau coefficient '!$A$3:$B$1004,2,FALSE)</f>
        <v>87.75</v>
      </c>
      <c r="N278" s="81" t="s">
        <v>5</v>
      </c>
      <c r="O278" s="79">
        <v>20</v>
      </c>
      <c r="P278" s="79" t="str">
        <f t="shared" si="164"/>
        <v>M20</v>
      </c>
      <c r="Q278" s="82">
        <f>VLOOKUP(P278,'Tableau coefficient '!$A$3:$B$1004,2,FALSE)</f>
        <v>123</v>
      </c>
      <c r="R278" s="81">
        <v>0</v>
      </c>
      <c r="S278" s="79">
        <v>0</v>
      </c>
      <c r="T278" s="79" t="str">
        <f t="shared" si="165"/>
        <v>00</v>
      </c>
      <c r="U278" s="82">
        <f>VLOOKUP(T278,'Tableau coefficient '!$A$3:$B$1004,2,FALSE)</f>
        <v>0</v>
      </c>
      <c r="V278" s="83">
        <v>0</v>
      </c>
      <c r="W278" s="84">
        <v>0</v>
      </c>
      <c r="X278" s="84" t="str">
        <f t="shared" si="166"/>
        <v>00</v>
      </c>
      <c r="Y278" s="85">
        <f>(VLOOKUP(X278,'Tableau coefficient '!$A$3:$B$1004,2,FALSE))*2</f>
        <v>0</v>
      </c>
      <c r="Z278" s="83" t="s">
        <v>1507</v>
      </c>
      <c r="AA278" s="75">
        <v>14</v>
      </c>
      <c r="AB278" s="84" t="str">
        <f t="shared" si="167"/>
        <v>S14</v>
      </c>
      <c r="AC278" s="85">
        <f>(VLOOKUP(AB278,'Tableau coefficient '!$A$3:$B$1004,2,FALSE))*2</f>
        <v>193.5</v>
      </c>
      <c r="AD278" s="81">
        <v>0</v>
      </c>
      <c r="AE278" s="79">
        <v>0</v>
      </c>
      <c r="AF278" s="79" t="str">
        <f t="shared" si="168"/>
        <v>00</v>
      </c>
      <c r="AG278" s="82">
        <f>VLOOKUP(AF278,'Tableau coefficient '!$A$3:$B$1004,2,FALSE)</f>
        <v>0</v>
      </c>
      <c r="AH278" s="81">
        <v>0</v>
      </c>
      <c r="AI278" s="79">
        <v>0</v>
      </c>
      <c r="AJ278" s="79" t="str">
        <f t="shared" si="169"/>
        <v>00</v>
      </c>
      <c r="AK278" s="82">
        <f>VLOOKUP(AJ278,'Tableau coefficient '!$A$3:$B$1004,2,FALSE)</f>
        <v>0</v>
      </c>
      <c r="AL278" s="81">
        <v>0</v>
      </c>
      <c r="AM278" s="79">
        <v>0</v>
      </c>
      <c r="AN278" s="79" t="str">
        <f t="shared" si="170"/>
        <v>00</v>
      </c>
      <c r="AO278" s="82">
        <f>VLOOKUP(AN278,'Tableau coefficient '!$A$3:$B$1004,2,FALSE)</f>
        <v>0</v>
      </c>
      <c r="AP278" s="81">
        <v>0</v>
      </c>
      <c r="AQ278" s="79">
        <v>0</v>
      </c>
      <c r="AR278" s="79" t="str">
        <f t="shared" si="171"/>
        <v>00</v>
      </c>
      <c r="AS278" s="82">
        <f>VLOOKUP(AR278,'Tableau coefficient '!$A$3:$B$1004,2,FALSE)</f>
        <v>0</v>
      </c>
      <c r="AT278" s="81">
        <v>0</v>
      </c>
      <c r="AU278" s="79">
        <v>0</v>
      </c>
      <c r="AV278" s="79" t="str">
        <f t="shared" si="172"/>
        <v>00</v>
      </c>
      <c r="AW278" s="82">
        <f>VLOOKUP(AV278,'Tableau coefficient '!$A$3:$B$1004,2,FALSE)</f>
        <v>0</v>
      </c>
      <c r="AX278" s="81">
        <v>0</v>
      </c>
      <c r="AY278" s="79">
        <v>0</v>
      </c>
      <c r="AZ278" s="79" t="str">
        <f t="shared" si="173"/>
        <v>00</v>
      </c>
      <c r="BA278" s="82">
        <f>VLOOKUP(AZ278,'Tableau coefficient '!$A$3:$B$1004,2,FALSE)</f>
        <v>0</v>
      </c>
      <c r="BB278" s="83">
        <v>0</v>
      </c>
      <c r="BC278" s="84">
        <v>0</v>
      </c>
      <c r="BD278" s="84" t="str">
        <f t="shared" si="174"/>
        <v>00</v>
      </c>
      <c r="BE278" s="85">
        <f>(VLOOKUP(BD278,'Tableau coefficient '!$A$3:$B$1004,2,FALSE))*2</f>
        <v>0</v>
      </c>
      <c r="BF278" s="81">
        <v>0</v>
      </c>
      <c r="BG278" s="79">
        <v>0</v>
      </c>
      <c r="BH278" s="79" t="str">
        <f t="shared" si="175"/>
        <v>00</v>
      </c>
      <c r="BI278" s="82">
        <f>VLOOKUP(BH278,'Tableau coefficient '!$A$3:$B$1004,2,FALSE)</f>
        <v>0</v>
      </c>
      <c r="BJ278" s="81">
        <v>0</v>
      </c>
      <c r="BK278" s="79">
        <v>0</v>
      </c>
      <c r="BL278" s="79" t="str">
        <f t="shared" si="176"/>
        <v>00</v>
      </c>
      <c r="BM278" s="82">
        <f>VLOOKUP(BL278,'Tableau coefficient '!$A$3:$B$1004,2,FALSE)</f>
        <v>0</v>
      </c>
      <c r="BN278" s="86">
        <f t="shared" si="160"/>
        <v>404.25</v>
      </c>
      <c r="BO278" s="79">
        <f t="shared" si="161"/>
        <v>150</v>
      </c>
    </row>
    <row r="279" spans="1:67" ht="14" customHeight="1">
      <c r="A279" s="76" t="s">
        <v>1369</v>
      </c>
      <c r="B279" s="77" t="s">
        <v>1413</v>
      </c>
      <c r="C279" s="99" t="s">
        <v>5</v>
      </c>
      <c r="D279" s="99" t="s">
        <v>1651</v>
      </c>
      <c r="E279" s="80" t="s">
        <v>15</v>
      </c>
      <c r="F279" s="81">
        <v>0</v>
      </c>
      <c r="G279" s="79">
        <v>0</v>
      </c>
      <c r="H279" s="79" t="str">
        <f t="shared" si="162"/>
        <v>00</v>
      </c>
      <c r="I279" s="82">
        <f>VLOOKUP(H279,'Tableau coefficient '!$A$3:$B$1004,2,FALSE)</f>
        <v>0</v>
      </c>
      <c r="J279" s="81" t="s">
        <v>1507</v>
      </c>
      <c r="K279" s="79">
        <v>57</v>
      </c>
      <c r="L279" s="79" t="str">
        <f t="shared" si="163"/>
        <v>S57</v>
      </c>
      <c r="M279" s="82">
        <f>VLOOKUP(L279,'Tableau coefficient '!$A$3:$B$1004,2,FALSE)</f>
        <v>64.5</v>
      </c>
      <c r="N279" s="81">
        <v>0</v>
      </c>
      <c r="O279" s="79">
        <v>0</v>
      </c>
      <c r="P279" s="79" t="str">
        <f t="shared" si="164"/>
        <v>00</v>
      </c>
      <c r="Q279" s="82">
        <f>VLOOKUP(P279,'Tableau coefficient '!$A$3:$B$1004,2,FALSE)</f>
        <v>0</v>
      </c>
      <c r="R279" s="81" t="s">
        <v>1507</v>
      </c>
      <c r="S279" s="79">
        <v>39</v>
      </c>
      <c r="T279" s="79" t="str">
        <f t="shared" si="165"/>
        <v>S39</v>
      </c>
      <c r="U279" s="82">
        <f>VLOOKUP(T279,'Tableau coefficient '!$A$3:$B$1004,2,FALSE)</f>
        <v>78</v>
      </c>
      <c r="V279" s="83" t="s">
        <v>1507</v>
      </c>
      <c r="W279" s="84">
        <v>29</v>
      </c>
      <c r="X279" s="84" t="str">
        <f t="shared" si="166"/>
        <v>S29</v>
      </c>
      <c r="Y279" s="85">
        <f>(VLOOKUP(X279,'Tableau coefficient '!$A$3:$B$1004,2,FALSE))*2</f>
        <v>171</v>
      </c>
      <c r="Z279" s="83" t="s">
        <v>1507</v>
      </c>
      <c r="AA279" s="75">
        <v>10</v>
      </c>
      <c r="AB279" s="84" t="str">
        <f t="shared" si="167"/>
        <v>S10</v>
      </c>
      <c r="AC279" s="85">
        <f>(VLOOKUP(AB279,'Tableau coefficient '!$A$3:$B$1004,2,FALSE))*2</f>
        <v>217.5</v>
      </c>
      <c r="AD279" s="81" t="s">
        <v>1568</v>
      </c>
      <c r="AE279" s="79">
        <v>24</v>
      </c>
      <c r="AF279" s="79" t="str">
        <f t="shared" si="168"/>
        <v>L24</v>
      </c>
      <c r="AG279" s="82">
        <f>VLOOKUP(AF279,'Tableau coefficient '!$A$3:$B$1004,2,FALSE)</f>
        <v>178.5</v>
      </c>
      <c r="AH279" s="81">
        <v>0</v>
      </c>
      <c r="AI279" s="79">
        <v>0</v>
      </c>
      <c r="AJ279" s="79" t="str">
        <f t="shared" si="169"/>
        <v>00</v>
      </c>
      <c r="AK279" s="82">
        <f>VLOOKUP(AJ279,'Tableau coefficient '!$A$3:$B$1004,2,FALSE)</f>
        <v>0</v>
      </c>
      <c r="AL279" s="81">
        <v>0</v>
      </c>
      <c r="AM279" s="79">
        <v>0</v>
      </c>
      <c r="AN279" s="79" t="str">
        <f t="shared" si="170"/>
        <v>00</v>
      </c>
      <c r="AO279" s="82">
        <f>VLOOKUP(AN279,'Tableau coefficient '!$A$3:$B$1004,2,FALSE)</f>
        <v>0</v>
      </c>
      <c r="AP279" s="81">
        <v>0</v>
      </c>
      <c r="AQ279" s="79">
        <v>0</v>
      </c>
      <c r="AR279" s="79" t="str">
        <f t="shared" si="171"/>
        <v>00</v>
      </c>
      <c r="AS279" s="82">
        <f>VLOOKUP(AR279,'Tableau coefficient '!$A$3:$B$1004,2,FALSE)</f>
        <v>0</v>
      </c>
      <c r="AT279" s="81">
        <v>0</v>
      </c>
      <c r="AU279" s="79">
        <v>0</v>
      </c>
      <c r="AV279" s="79" t="str">
        <f t="shared" si="172"/>
        <v>00</v>
      </c>
      <c r="AW279" s="82">
        <f>VLOOKUP(AV279,'Tableau coefficient '!$A$3:$B$1004,2,FALSE)</f>
        <v>0</v>
      </c>
      <c r="AX279" s="81">
        <v>0</v>
      </c>
      <c r="AY279" s="79">
        <v>0</v>
      </c>
      <c r="AZ279" s="79" t="str">
        <f t="shared" si="173"/>
        <v>00</v>
      </c>
      <c r="BA279" s="82">
        <f>VLOOKUP(AZ279,'Tableau coefficient '!$A$3:$B$1004,2,FALSE)</f>
        <v>0</v>
      </c>
      <c r="BB279" s="83" t="s">
        <v>1507</v>
      </c>
      <c r="BC279" s="84">
        <v>54</v>
      </c>
      <c r="BD279" s="84" t="str">
        <f t="shared" si="174"/>
        <v>S54</v>
      </c>
      <c r="BE279" s="85">
        <f>(VLOOKUP(BD279,'Tableau coefficient '!$A$3:$B$1004,2,FALSE))*2</f>
        <v>133.5</v>
      </c>
      <c r="BF279" s="81">
        <v>0</v>
      </c>
      <c r="BG279" s="79">
        <v>0</v>
      </c>
      <c r="BH279" s="79" t="str">
        <f t="shared" si="175"/>
        <v>00</v>
      </c>
      <c r="BI279" s="82">
        <f>VLOOKUP(BH279,'Tableau coefficient '!$A$3:$B$1004,2,FALSE)</f>
        <v>0</v>
      </c>
      <c r="BJ279" s="81">
        <v>0</v>
      </c>
      <c r="BK279" s="79">
        <v>0</v>
      </c>
      <c r="BL279" s="79" t="str">
        <f t="shared" si="176"/>
        <v>00</v>
      </c>
      <c r="BM279" s="82">
        <f>VLOOKUP(BL279,'Tableau coefficient '!$A$3:$B$1004,2,FALSE)</f>
        <v>0</v>
      </c>
      <c r="BN279" s="86">
        <f t="shared" si="160"/>
        <v>843</v>
      </c>
      <c r="BO279" s="79">
        <f t="shared" si="161"/>
        <v>54</v>
      </c>
    </row>
    <row r="280" spans="1:67" ht="14" customHeight="1">
      <c r="A280" s="89" t="s">
        <v>1473</v>
      </c>
      <c r="B280" s="80" t="s">
        <v>1474</v>
      </c>
      <c r="C280" s="99" t="s">
        <v>5</v>
      </c>
      <c r="D280" s="99" t="s">
        <v>1648</v>
      </c>
      <c r="E280" s="80" t="s">
        <v>15</v>
      </c>
      <c r="F280" s="81" t="s">
        <v>1507</v>
      </c>
      <c r="G280" s="79">
        <v>35</v>
      </c>
      <c r="H280" s="79" t="str">
        <f t="shared" si="162"/>
        <v>S35</v>
      </c>
      <c r="I280" s="82">
        <f>VLOOKUP(H280,'Tableau coefficient '!$A$3:$B$1004,2,FALSE)</f>
        <v>81</v>
      </c>
      <c r="J280" s="81" t="s">
        <v>1507</v>
      </c>
      <c r="K280" s="79">
        <v>51</v>
      </c>
      <c r="L280" s="79" t="str">
        <f t="shared" si="163"/>
        <v>S51</v>
      </c>
      <c r="M280" s="82">
        <f>VLOOKUP(L280,'Tableau coefficient '!$A$3:$B$1004,2,FALSE)</f>
        <v>69</v>
      </c>
      <c r="N280" s="81">
        <v>0</v>
      </c>
      <c r="O280" s="79">
        <v>0</v>
      </c>
      <c r="P280" s="79" t="str">
        <f t="shared" si="164"/>
        <v>00</v>
      </c>
      <c r="Q280" s="82">
        <f>VLOOKUP(P280,'Tableau coefficient '!$A$3:$B$1004,2,FALSE)</f>
        <v>0</v>
      </c>
      <c r="R280" s="81">
        <v>0</v>
      </c>
      <c r="S280" s="79">
        <v>0</v>
      </c>
      <c r="T280" s="79" t="str">
        <f t="shared" si="165"/>
        <v>00</v>
      </c>
      <c r="U280" s="82">
        <f>VLOOKUP(T280,'Tableau coefficient '!$A$3:$B$1004,2,FALSE)</f>
        <v>0</v>
      </c>
      <c r="V280" s="83" t="s">
        <v>1507</v>
      </c>
      <c r="W280" s="84">
        <v>42</v>
      </c>
      <c r="X280" s="84" t="str">
        <f t="shared" si="166"/>
        <v>S42</v>
      </c>
      <c r="Y280" s="85">
        <f>(VLOOKUP(X280,'Tableau coefficient '!$A$3:$B$1004,2,FALSE))*2</f>
        <v>151.5</v>
      </c>
      <c r="Z280" s="83">
        <v>0</v>
      </c>
      <c r="AA280" s="75">
        <v>0</v>
      </c>
      <c r="AB280" s="84" t="str">
        <f t="shared" si="167"/>
        <v>00</v>
      </c>
      <c r="AC280" s="85">
        <f>(VLOOKUP(AB280,'Tableau coefficient '!$A$3:$B$1004,2,FALSE))*2</f>
        <v>0</v>
      </c>
      <c r="AD280" s="81">
        <v>0</v>
      </c>
      <c r="AE280" s="79">
        <v>0</v>
      </c>
      <c r="AF280" s="79" t="str">
        <f t="shared" si="168"/>
        <v>00</v>
      </c>
      <c r="AG280" s="82">
        <f>VLOOKUP(AF280,'Tableau coefficient '!$A$3:$B$1004,2,FALSE)</f>
        <v>0</v>
      </c>
      <c r="AH280" s="81">
        <v>0</v>
      </c>
      <c r="AI280" s="79">
        <v>0</v>
      </c>
      <c r="AJ280" s="79" t="str">
        <f t="shared" si="169"/>
        <v>00</v>
      </c>
      <c r="AK280" s="82">
        <f>VLOOKUP(AJ280,'Tableau coefficient '!$A$3:$B$1004,2,FALSE)</f>
        <v>0</v>
      </c>
      <c r="AL280" s="81" t="s">
        <v>5</v>
      </c>
      <c r="AM280" s="79">
        <v>108</v>
      </c>
      <c r="AN280" s="79" t="str">
        <f t="shared" si="170"/>
        <v>M108</v>
      </c>
      <c r="AO280" s="82">
        <f>VLOOKUP(AN280,'Tableau coefficient '!$A$3:$B$1004,2,FALSE)</f>
        <v>35</v>
      </c>
      <c r="AP280" s="81">
        <v>0</v>
      </c>
      <c r="AQ280" s="79">
        <v>0</v>
      </c>
      <c r="AR280" s="79" t="str">
        <f t="shared" si="171"/>
        <v>00</v>
      </c>
      <c r="AS280" s="82">
        <f>VLOOKUP(AR280,'Tableau coefficient '!$A$3:$B$1004,2,FALSE)</f>
        <v>0</v>
      </c>
      <c r="AT280" s="81">
        <v>0</v>
      </c>
      <c r="AU280" s="79">
        <v>0</v>
      </c>
      <c r="AV280" s="79" t="str">
        <f t="shared" si="172"/>
        <v>00</v>
      </c>
      <c r="AW280" s="82">
        <f>VLOOKUP(AV280,'Tableau coefficient '!$A$3:$B$1004,2,FALSE)</f>
        <v>0</v>
      </c>
      <c r="AX280" s="81">
        <v>0</v>
      </c>
      <c r="AY280" s="79">
        <v>0</v>
      </c>
      <c r="AZ280" s="79" t="str">
        <f t="shared" si="173"/>
        <v>00</v>
      </c>
      <c r="BA280" s="82">
        <f>VLOOKUP(AZ280,'Tableau coefficient '!$A$3:$B$1004,2,FALSE)</f>
        <v>0</v>
      </c>
      <c r="BB280" s="83">
        <v>0</v>
      </c>
      <c r="BC280" s="84">
        <v>0</v>
      </c>
      <c r="BD280" s="84" t="str">
        <f t="shared" si="174"/>
        <v>00</v>
      </c>
      <c r="BE280" s="85">
        <f>(VLOOKUP(BD280,'Tableau coefficient '!$A$3:$B$1004,2,FALSE))*2</f>
        <v>0</v>
      </c>
      <c r="BF280" s="81">
        <v>0</v>
      </c>
      <c r="BG280" s="79">
        <v>0</v>
      </c>
      <c r="BH280" s="79" t="str">
        <f t="shared" si="175"/>
        <v>00</v>
      </c>
      <c r="BI280" s="82">
        <f>VLOOKUP(BH280,'Tableau coefficient '!$A$3:$B$1004,2,FALSE)</f>
        <v>0</v>
      </c>
      <c r="BJ280" s="81">
        <v>0</v>
      </c>
      <c r="BK280" s="79">
        <v>0</v>
      </c>
      <c r="BL280" s="79" t="str">
        <f t="shared" si="176"/>
        <v>00</v>
      </c>
      <c r="BM280" s="82">
        <f>VLOOKUP(BL280,'Tableau coefficient '!$A$3:$B$1004,2,FALSE)</f>
        <v>0</v>
      </c>
      <c r="BN280" s="86">
        <f t="shared" si="160"/>
        <v>336.5</v>
      </c>
      <c r="BO280" s="79">
        <f t="shared" si="161"/>
        <v>173</v>
      </c>
    </row>
    <row r="281" spans="1:67" ht="14" customHeight="1">
      <c r="A281" s="89" t="s">
        <v>1161</v>
      </c>
      <c r="B281" s="80" t="s">
        <v>1475</v>
      </c>
      <c r="C281" s="99" t="s">
        <v>5</v>
      </c>
      <c r="D281" s="99" t="s">
        <v>1647</v>
      </c>
      <c r="E281" s="80" t="s">
        <v>11</v>
      </c>
      <c r="F281" s="81" t="s">
        <v>1506</v>
      </c>
      <c r="G281" s="79">
        <v>17</v>
      </c>
      <c r="H281" s="79" t="str">
        <f t="shared" si="162"/>
        <v>XS17</v>
      </c>
      <c r="I281" s="82">
        <f>VLOOKUP(H281,'Tableau coefficient '!$A$3:$B$1004,2,FALSE)</f>
        <v>63</v>
      </c>
      <c r="J281" s="81" t="s">
        <v>1506</v>
      </c>
      <c r="K281" s="79">
        <v>19</v>
      </c>
      <c r="L281" s="79" t="str">
        <f t="shared" si="163"/>
        <v>XS19</v>
      </c>
      <c r="M281" s="82">
        <f>VLOOKUP(L281,'Tableau coefficient '!$A$3:$B$1004,2,FALSE)</f>
        <v>62</v>
      </c>
      <c r="N281" s="81" t="s">
        <v>1506</v>
      </c>
      <c r="O281" s="79">
        <v>13</v>
      </c>
      <c r="P281" s="79" t="str">
        <f t="shared" si="164"/>
        <v>XS13</v>
      </c>
      <c r="Q281" s="82">
        <f>VLOOKUP(P281,'Tableau coefficient '!$A$3:$B$1004,2,FALSE)</f>
        <v>65</v>
      </c>
      <c r="R281" s="81" t="s">
        <v>1506</v>
      </c>
      <c r="S281" s="79">
        <v>17</v>
      </c>
      <c r="T281" s="79" t="str">
        <f t="shared" si="165"/>
        <v>XS17</v>
      </c>
      <c r="U281" s="82">
        <f>VLOOKUP(T281,'Tableau coefficient '!$A$3:$B$1004,2,FALSE)</f>
        <v>63</v>
      </c>
      <c r="V281" s="83" t="s">
        <v>1507</v>
      </c>
      <c r="W281" s="84">
        <v>37</v>
      </c>
      <c r="X281" s="84" t="str">
        <f t="shared" si="166"/>
        <v>S37</v>
      </c>
      <c r="Y281" s="85">
        <f>(VLOOKUP(X281,'Tableau coefficient '!$A$3:$B$1004,2,FALSE))*2</f>
        <v>159</v>
      </c>
      <c r="Z281" s="83" t="s">
        <v>1507</v>
      </c>
      <c r="AA281" s="75">
        <v>15</v>
      </c>
      <c r="AB281" s="84" t="str">
        <f t="shared" si="167"/>
        <v>S15</v>
      </c>
      <c r="AC281" s="85">
        <f>(VLOOKUP(AB281,'Tableau coefficient '!$A$3:$B$1004,2,FALSE))*2</f>
        <v>192</v>
      </c>
      <c r="AD281" s="81" t="s">
        <v>1507</v>
      </c>
      <c r="AE281" s="79">
        <v>25</v>
      </c>
      <c r="AF281" s="79" t="str">
        <f t="shared" si="168"/>
        <v>S25</v>
      </c>
      <c r="AG281" s="82">
        <f>VLOOKUP(AF281,'Tableau coefficient '!$A$3:$B$1004,2,FALSE)</f>
        <v>88.5</v>
      </c>
      <c r="AH281" s="81">
        <v>0</v>
      </c>
      <c r="AI281" s="79">
        <v>0</v>
      </c>
      <c r="AJ281" s="79" t="str">
        <f t="shared" si="169"/>
        <v>00</v>
      </c>
      <c r="AK281" s="82">
        <f>VLOOKUP(AJ281,'Tableau coefficient '!$A$3:$B$1004,2,FALSE)</f>
        <v>0</v>
      </c>
      <c r="AL281" s="81" t="s">
        <v>1506</v>
      </c>
      <c r="AM281" s="79">
        <v>40</v>
      </c>
      <c r="AN281" s="79" t="str">
        <f t="shared" si="170"/>
        <v>XS40</v>
      </c>
      <c r="AO281" s="82">
        <f>VLOOKUP(AN281,'Tableau coefficient '!$A$3:$B$1004,2,FALSE)</f>
        <v>51.5</v>
      </c>
      <c r="AP281" s="81">
        <v>0</v>
      </c>
      <c r="AQ281" s="79">
        <v>0</v>
      </c>
      <c r="AR281" s="79" t="str">
        <f t="shared" si="171"/>
        <v>00</v>
      </c>
      <c r="AS281" s="82">
        <f>VLOOKUP(AR281,'Tableau coefficient '!$A$3:$B$1004,2,FALSE)</f>
        <v>0</v>
      </c>
      <c r="AT281" s="81">
        <v>0</v>
      </c>
      <c r="AU281" s="79">
        <v>0</v>
      </c>
      <c r="AV281" s="79" t="str">
        <f t="shared" si="172"/>
        <v>00</v>
      </c>
      <c r="AW281" s="82">
        <f>VLOOKUP(AV281,'Tableau coefficient '!$A$3:$B$1004,2,FALSE)</f>
        <v>0</v>
      </c>
      <c r="AX281" s="81">
        <v>0</v>
      </c>
      <c r="AY281" s="79">
        <v>0</v>
      </c>
      <c r="AZ281" s="79" t="str">
        <f t="shared" si="173"/>
        <v>00</v>
      </c>
      <c r="BA281" s="82">
        <f>VLOOKUP(AZ281,'Tableau coefficient '!$A$3:$B$1004,2,FALSE)</f>
        <v>0</v>
      </c>
      <c r="BB281" s="83" t="s">
        <v>1507</v>
      </c>
      <c r="BC281" s="84">
        <v>34</v>
      </c>
      <c r="BD281" s="84" t="str">
        <f t="shared" si="174"/>
        <v>S34</v>
      </c>
      <c r="BE281" s="85">
        <f>(VLOOKUP(BD281,'Tableau coefficient '!$A$3:$B$1004,2,FALSE))*2</f>
        <v>163.5</v>
      </c>
      <c r="BF281" s="81">
        <v>0</v>
      </c>
      <c r="BG281" s="79">
        <v>0</v>
      </c>
      <c r="BH281" s="79" t="str">
        <f t="shared" si="175"/>
        <v>00</v>
      </c>
      <c r="BI281" s="82">
        <f>VLOOKUP(BH281,'Tableau coefficient '!$A$3:$B$1004,2,FALSE)</f>
        <v>0</v>
      </c>
      <c r="BJ281" s="81">
        <v>0</v>
      </c>
      <c r="BK281" s="79">
        <v>0</v>
      </c>
      <c r="BL281" s="79" t="str">
        <f t="shared" si="176"/>
        <v>00</v>
      </c>
      <c r="BM281" s="82">
        <f>VLOOKUP(BL281,'Tableau coefficient '!$A$3:$B$1004,2,FALSE)</f>
        <v>0</v>
      </c>
      <c r="BN281" s="86">
        <f t="shared" si="160"/>
        <v>907.5</v>
      </c>
      <c r="BO281" s="79">
        <f t="shared" si="161"/>
        <v>46</v>
      </c>
    </row>
    <row r="282" spans="1:67" ht="14" customHeight="1">
      <c r="A282" s="89" t="s">
        <v>1476</v>
      </c>
      <c r="B282" s="80" t="s">
        <v>1254</v>
      </c>
      <c r="C282" s="99" t="s">
        <v>5</v>
      </c>
      <c r="D282" s="99" t="s">
        <v>1647</v>
      </c>
      <c r="E282" s="80" t="s">
        <v>16</v>
      </c>
      <c r="F282" s="81" t="s">
        <v>1507</v>
      </c>
      <c r="G282" s="79">
        <v>6</v>
      </c>
      <c r="H282" s="79" t="str">
        <f t="shared" si="162"/>
        <v>S6</v>
      </c>
      <c r="I282" s="82">
        <f>VLOOKUP(H282,'Tableau coefficient '!$A$3:$B$1004,2,FALSE)</f>
        <v>135</v>
      </c>
      <c r="J282" s="81">
        <v>0</v>
      </c>
      <c r="K282" s="79">
        <v>0</v>
      </c>
      <c r="L282" s="79" t="str">
        <f t="shared" si="163"/>
        <v>00</v>
      </c>
      <c r="M282" s="82">
        <f>VLOOKUP(L282,'Tableau coefficient '!$A$3:$B$1004,2,FALSE)</f>
        <v>0</v>
      </c>
      <c r="N282" s="81" t="s">
        <v>1507</v>
      </c>
      <c r="O282" s="79">
        <v>7</v>
      </c>
      <c r="P282" s="79" t="str">
        <f t="shared" si="164"/>
        <v>S7</v>
      </c>
      <c r="Q282" s="82">
        <f>VLOOKUP(P282,'Tableau coefficient '!$A$3:$B$1004,2,FALSE)</f>
        <v>127.5</v>
      </c>
      <c r="R282" s="81" t="s">
        <v>1507</v>
      </c>
      <c r="S282" s="79">
        <v>11</v>
      </c>
      <c r="T282" s="79" t="str">
        <f t="shared" si="165"/>
        <v>S11</v>
      </c>
      <c r="U282" s="82">
        <f>VLOOKUP(T282,'Tableau coefficient '!$A$3:$B$1004,2,FALSE)</f>
        <v>105</v>
      </c>
      <c r="V282" s="83">
        <v>0</v>
      </c>
      <c r="W282" s="84">
        <v>0</v>
      </c>
      <c r="X282" s="84" t="str">
        <f t="shared" si="166"/>
        <v>00</v>
      </c>
      <c r="Y282" s="85">
        <f>(VLOOKUP(X282,'Tableau coefficient '!$A$3:$B$1004,2,FALSE))*2</f>
        <v>0</v>
      </c>
      <c r="Z282" s="83" t="s">
        <v>1507</v>
      </c>
      <c r="AA282" s="75">
        <v>3</v>
      </c>
      <c r="AB282" s="84" t="str">
        <f t="shared" si="167"/>
        <v>S3</v>
      </c>
      <c r="AC282" s="85">
        <f>(VLOOKUP(AB282,'Tableau coefficient '!$A$3:$B$1004,2,FALSE))*2</f>
        <v>330</v>
      </c>
      <c r="AD282" s="81" t="s">
        <v>1568</v>
      </c>
      <c r="AE282" s="79">
        <v>10</v>
      </c>
      <c r="AF282" s="79" t="str">
        <f t="shared" si="168"/>
        <v>L10</v>
      </c>
      <c r="AG282" s="82">
        <f>VLOOKUP(AF282,'Tableau coefficient '!$A$3:$B$1004,2,FALSE)</f>
        <v>217.5</v>
      </c>
      <c r="AH282" s="81">
        <v>0</v>
      </c>
      <c r="AI282" s="79">
        <v>0</v>
      </c>
      <c r="AJ282" s="79" t="str">
        <f t="shared" si="169"/>
        <v>00</v>
      </c>
      <c r="AK282" s="82">
        <f>VLOOKUP(AJ282,'Tableau coefficient '!$A$3:$B$1004,2,FALSE)</f>
        <v>0</v>
      </c>
      <c r="AL282" s="81" t="s">
        <v>5</v>
      </c>
      <c r="AM282" s="79">
        <v>17</v>
      </c>
      <c r="AN282" s="79" t="str">
        <f t="shared" si="170"/>
        <v>M17</v>
      </c>
      <c r="AO282" s="82">
        <f>VLOOKUP(AN282,'Tableau coefficient '!$A$3:$B$1004,2,FALSE)</f>
        <v>126</v>
      </c>
      <c r="AP282" s="81">
        <v>0</v>
      </c>
      <c r="AQ282" s="79">
        <v>0</v>
      </c>
      <c r="AR282" s="79" t="str">
        <f t="shared" si="171"/>
        <v>00</v>
      </c>
      <c r="AS282" s="82">
        <f>VLOOKUP(AR282,'Tableau coefficient '!$A$3:$B$1004,2,FALSE)</f>
        <v>0</v>
      </c>
      <c r="AT282" s="81">
        <v>0</v>
      </c>
      <c r="AU282" s="79">
        <v>0</v>
      </c>
      <c r="AV282" s="79" t="str">
        <f t="shared" si="172"/>
        <v>00</v>
      </c>
      <c r="AW282" s="82">
        <f>VLOOKUP(AV282,'Tableau coefficient '!$A$3:$B$1004,2,FALSE)</f>
        <v>0</v>
      </c>
      <c r="AX282" s="81" t="s">
        <v>1507</v>
      </c>
      <c r="AY282" s="79">
        <v>15</v>
      </c>
      <c r="AZ282" s="79" t="str">
        <f t="shared" si="173"/>
        <v>S15</v>
      </c>
      <c r="BA282" s="82">
        <f>VLOOKUP(AZ282,'Tableau coefficient '!$A$3:$B$1004,2,FALSE)</f>
        <v>96</v>
      </c>
      <c r="BB282" s="83">
        <v>0</v>
      </c>
      <c r="BC282" s="84">
        <v>0</v>
      </c>
      <c r="BD282" s="84" t="str">
        <f t="shared" si="174"/>
        <v>00</v>
      </c>
      <c r="BE282" s="85">
        <f>(VLOOKUP(BD282,'Tableau coefficient '!$A$3:$B$1004,2,FALSE))*2</f>
        <v>0</v>
      </c>
      <c r="BF282" s="81">
        <v>0</v>
      </c>
      <c r="BG282" s="79">
        <v>0</v>
      </c>
      <c r="BH282" s="79" t="str">
        <f t="shared" si="175"/>
        <v>00</v>
      </c>
      <c r="BI282" s="82">
        <f>VLOOKUP(BH282,'Tableau coefficient '!$A$3:$B$1004,2,FALSE)</f>
        <v>0</v>
      </c>
      <c r="BJ282" s="81">
        <v>0</v>
      </c>
      <c r="BK282" s="79">
        <v>0</v>
      </c>
      <c r="BL282" s="79" t="str">
        <f t="shared" si="176"/>
        <v>00</v>
      </c>
      <c r="BM282" s="82">
        <f>VLOOKUP(BL282,'Tableau coefficient '!$A$3:$B$1004,2,FALSE)</f>
        <v>0</v>
      </c>
      <c r="BN282" s="86">
        <f t="shared" si="160"/>
        <v>1137</v>
      </c>
      <c r="BO282" s="79">
        <f t="shared" si="161"/>
        <v>22</v>
      </c>
    </row>
    <row r="283" spans="1:67" ht="14" customHeight="1">
      <c r="A283" s="89" t="s">
        <v>1477</v>
      </c>
      <c r="B283" s="80" t="s">
        <v>1478</v>
      </c>
      <c r="C283" s="99" t="s">
        <v>5</v>
      </c>
      <c r="D283" s="99" t="s">
        <v>1650</v>
      </c>
      <c r="E283" s="80" t="s">
        <v>11</v>
      </c>
      <c r="F283" s="81">
        <v>0</v>
      </c>
      <c r="G283" s="79">
        <v>0</v>
      </c>
      <c r="H283" s="79" t="str">
        <f t="shared" si="162"/>
        <v>00</v>
      </c>
      <c r="I283" s="82">
        <f>VLOOKUP(H283,'Tableau coefficient '!$A$3:$B$1004,2,FALSE)</f>
        <v>0</v>
      </c>
      <c r="J283" s="81">
        <v>0</v>
      </c>
      <c r="K283" s="79">
        <v>0</v>
      </c>
      <c r="L283" s="79" t="str">
        <f t="shared" si="163"/>
        <v>00</v>
      </c>
      <c r="M283" s="82">
        <f>VLOOKUP(L283,'Tableau coefficient '!$A$3:$B$1004,2,FALSE)</f>
        <v>0</v>
      </c>
      <c r="N283" s="81" t="s">
        <v>5</v>
      </c>
      <c r="O283" s="79">
        <v>10</v>
      </c>
      <c r="P283" s="79" t="str">
        <f t="shared" si="164"/>
        <v>M10</v>
      </c>
      <c r="Q283" s="82">
        <f>VLOOKUP(P283,'Tableau coefficient '!$A$3:$B$1004,2,FALSE)</f>
        <v>145</v>
      </c>
      <c r="R283" s="81" t="s">
        <v>1507</v>
      </c>
      <c r="S283" s="79">
        <v>56</v>
      </c>
      <c r="T283" s="79" t="str">
        <f t="shared" si="165"/>
        <v>S56</v>
      </c>
      <c r="U283" s="82">
        <f>VLOOKUP(T283,'Tableau coefficient '!$A$3:$B$1004,2,FALSE)</f>
        <v>65.25</v>
      </c>
      <c r="V283" s="83">
        <v>0</v>
      </c>
      <c r="W283" s="84">
        <v>0</v>
      </c>
      <c r="X283" s="84" t="str">
        <f t="shared" si="166"/>
        <v>00</v>
      </c>
      <c r="Y283" s="85">
        <f>(VLOOKUP(X283,'Tableau coefficient '!$A$3:$B$1004,2,FALSE))*2</f>
        <v>0</v>
      </c>
      <c r="Z283" s="83">
        <v>0</v>
      </c>
      <c r="AA283" s="75">
        <v>0</v>
      </c>
      <c r="AB283" s="84" t="str">
        <f t="shared" si="167"/>
        <v>00</v>
      </c>
      <c r="AC283" s="85">
        <f>(VLOOKUP(AB283,'Tableau coefficient '!$A$3:$B$1004,2,FALSE))*2</f>
        <v>0</v>
      </c>
      <c r="AD283" s="81">
        <v>0</v>
      </c>
      <c r="AE283" s="79">
        <v>0</v>
      </c>
      <c r="AF283" s="79" t="str">
        <f t="shared" si="168"/>
        <v>00</v>
      </c>
      <c r="AG283" s="82">
        <f>VLOOKUP(AF283,'Tableau coefficient '!$A$3:$B$1004,2,FALSE)</f>
        <v>0</v>
      </c>
      <c r="AH283" s="81">
        <v>0</v>
      </c>
      <c r="AI283" s="79">
        <v>0</v>
      </c>
      <c r="AJ283" s="79" t="str">
        <f t="shared" si="169"/>
        <v>00</v>
      </c>
      <c r="AK283" s="82">
        <f>VLOOKUP(AJ283,'Tableau coefficient '!$A$3:$B$1004,2,FALSE)</f>
        <v>0</v>
      </c>
      <c r="AL283" s="81">
        <v>0</v>
      </c>
      <c r="AM283" s="79">
        <v>0</v>
      </c>
      <c r="AN283" s="79" t="str">
        <f t="shared" si="170"/>
        <v>00</v>
      </c>
      <c r="AO283" s="82">
        <f>VLOOKUP(AN283,'Tableau coefficient '!$A$3:$B$1004,2,FALSE)</f>
        <v>0</v>
      </c>
      <c r="AP283" s="81">
        <v>0</v>
      </c>
      <c r="AQ283" s="79">
        <v>0</v>
      </c>
      <c r="AR283" s="79" t="str">
        <f t="shared" si="171"/>
        <v>00</v>
      </c>
      <c r="AS283" s="82">
        <f>VLOOKUP(AR283,'Tableau coefficient '!$A$3:$B$1004,2,FALSE)</f>
        <v>0</v>
      </c>
      <c r="AT283" s="81">
        <v>0</v>
      </c>
      <c r="AU283" s="79">
        <v>0</v>
      </c>
      <c r="AV283" s="79" t="str">
        <f t="shared" si="172"/>
        <v>00</v>
      </c>
      <c r="AW283" s="82">
        <f>VLOOKUP(AV283,'Tableau coefficient '!$A$3:$B$1004,2,FALSE)</f>
        <v>0</v>
      </c>
      <c r="AX283" s="81">
        <v>0</v>
      </c>
      <c r="AY283" s="79">
        <v>0</v>
      </c>
      <c r="AZ283" s="79" t="str">
        <f t="shared" si="173"/>
        <v>00</v>
      </c>
      <c r="BA283" s="82">
        <f>VLOOKUP(AZ283,'Tableau coefficient '!$A$3:$B$1004,2,FALSE)</f>
        <v>0</v>
      </c>
      <c r="BB283" s="83">
        <v>0</v>
      </c>
      <c r="BC283" s="84">
        <v>0</v>
      </c>
      <c r="BD283" s="84" t="str">
        <f t="shared" si="174"/>
        <v>00</v>
      </c>
      <c r="BE283" s="85">
        <f>(VLOOKUP(BD283,'Tableau coefficient '!$A$3:$B$1004,2,FALSE))*2</f>
        <v>0</v>
      </c>
      <c r="BF283" s="81">
        <v>0</v>
      </c>
      <c r="BG283" s="79">
        <v>0</v>
      </c>
      <c r="BH283" s="79" t="str">
        <f t="shared" si="175"/>
        <v>00</v>
      </c>
      <c r="BI283" s="82">
        <f>VLOOKUP(BH283,'Tableau coefficient '!$A$3:$B$1004,2,FALSE)</f>
        <v>0</v>
      </c>
      <c r="BJ283" s="81">
        <v>0</v>
      </c>
      <c r="BK283" s="79">
        <v>0</v>
      </c>
      <c r="BL283" s="79" t="str">
        <f t="shared" si="176"/>
        <v>00</v>
      </c>
      <c r="BM283" s="82">
        <f>VLOOKUP(BL283,'Tableau coefficient '!$A$3:$B$1004,2,FALSE)</f>
        <v>0</v>
      </c>
      <c r="BN283" s="86">
        <f t="shared" si="160"/>
        <v>210.25</v>
      </c>
      <c r="BO283" s="79">
        <f t="shared" si="161"/>
        <v>221</v>
      </c>
    </row>
    <row r="284" spans="1:67" ht="14" customHeight="1">
      <c r="A284" s="89" t="s">
        <v>1163</v>
      </c>
      <c r="B284" s="80" t="s">
        <v>1479</v>
      </c>
      <c r="C284" s="99" t="s">
        <v>5</v>
      </c>
      <c r="D284" s="99" t="s">
        <v>1647</v>
      </c>
      <c r="E284" s="80" t="s">
        <v>11</v>
      </c>
      <c r="F284" s="81" t="s">
        <v>1506</v>
      </c>
      <c r="G284" s="79">
        <v>5</v>
      </c>
      <c r="H284" s="79" t="str">
        <f t="shared" si="162"/>
        <v>XS5</v>
      </c>
      <c r="I284" s="82">
        <f>VLOOKUP(H284,'Tableau coefficient '!$A$3:$B$1004,2,FALSE)</f>
        <v>95</v>
      </c>
      <c r="J284" s="81" t="s">
        <v>1507</v>
      </c>
      <c r="K284" s="79">
        <v>11</v>
      </c>
      <c r="L284" s="79" t="str">
        <f t="shared" si="163"/>
        <v>S11</v>
      </c>
      <c r="M284" s="82">
        <f>VLOOKUP(L284,'Tableau coefficient '!$A$3:$B$1004,2,FALSE)</f>
        <v>105</v>
      </c>
      <c r="N284" s="81">
        <v>0</v>
      </c>
      <c r="O284" s="79">
        <v>0</v>
      </c>
      <c r="P284" s="79" t="str">
        <f t="shared" si="164"/>
        <v>00</v>
      </c>
      <c r="Q284" s="82">
        <f>VLOOKUP(P284,'Tableau coefficient '!$A$3:$B$1004,2,FALSE)</f>
        <v>0</v>
      </c>
      <c r="R284" s="81">
        <v>0</v>
      </c>
      <c r="S284" s="79">
        <v>0</v>
      </c>
      <c r="T284" s="79" t="str">
        <f t="shared" si="165"/>
        <v>00</v>
      </c>
      <c r="U284" s="82">
        <f>VLOOKUP(T284,'Tableau coefficient '!$A$3:$B$1004,2,FALSE)</f>
        <v>0</v>
      </c>
      <c r="V284" s="83">
        <v>0</v>
      </c>
      <c r="W284" s="84">
        <v>0</v>
      </c>
      <c r="X284" s="84" t="str">
        <f t="shared" si="166"/>
        <v>00</v>
      </c>
      <c r="Y284" s="85">
        <f>(VLOOKUP(X284,'Tableau coefficient '!$A$3:$B$1004,2,FALSE))*2</f>
        <v>0</v>
      </c>
      <c r="Z284" s="83" t="s">
        <v>1507</v>
      </c>
      <c r="AA284" s="75">
        <v>12</v>
      </c>
      <c r="AB284" s="84" t="str">
        <f t="shared" si="167"/>
        <v>S12</v>
      </c>
      <c r="AC284" s="85">
        <f>(VLOOKUP(AB284,'Tableau coefficient '!$A$3:$B$1004,2,FALSE))*2</f>
        <v>202.5</v>
      </c>
      <c r="AD284" s="81" t="s">
        <v>1568</v>
      </c>
      <c r="AE284" s="79">
        <v>13</v>
      </c>
      <c r="AF284" s="79" t="str">
        <f t="shared" si="168"/>
        <v>L13</v>
      </c>
      <c r="AG284" s="82">
        <f>VLOOKUP(AF284,'Tableau coefficient '!$A$3:$B$1004,2,FALSE)</f>
        <v>195</v>
      </c>
      <c r="AH284" s="81">
        <v>0</v>
      </c>
      <c r="AI284" s="79">
        <v>0</v>
      </c>
      <c r="AJ284" s="79" t="str">
        <f t="shared" si="169"/>
        <v>00</v>
      </c>
      <c r="AK284" s="82">
        <f>VLOOKUP(AJ284,'Tableau coefficient '!$A$3:$B$1004,2,FALSE)</f>
        <v>0</v>
      </c>
      <c r="AL284" s="81" t="s">
        <v>5</v>
      </c>
      <c r="AM284" s="79">
        <v>32</v>
      </c>
      <c r="AN284" s="79" t="str">
        <f t="shared" si="170"/>
        <v>M32</v>
      </c>
      <c r="AO284" s="82">
        <f>VLOOKUP(AN284,'Tableau coefficient '!$A$3:$B$1004,2,FALSE)</f>
        <v>111</v>
      </c>
      <c r="AP284" s="81">
        <v>0</v>
      </c>
      <c r="AQ284" s="79">
        <v>0</v>
      </c>
      <c r="AR284" s="79" t="str">
        <f t="shared" si="171"/>
        <v>00</v>
      </c>
      <c r="AS284" s="82">
        <f>VLOOKUP(AR284,'Tableau coefficient '!$A$3:$B$1004,2,FALSE)</f>
        <v>0</v>
      </c>
      <c r="AT284" s="81">
        <v>0</v>
      </c>
      <c r="AU284" s="79">
        <v>0</v>
      </c>
      <c r="AV284" s="79" t="str">
        <f t="shared" si="172"/>
        <v>00</v>
      </c>
      <c r="AW284" s="82">
        <f>VLOOKUP(AV284,'Tableau coefficient '!$A$3:$B$1004,2,FALSE)</f>
        <v>0</v>
      </c>
      <c r="AX284" s="81">
        <v>0</v>
      </c>
      <c r="AY284" s="79">
        <v>0</v>
      </c>
      <c r="AZ284" s="79" t="str">
        <f t="shared" si="173"/>
        <v>00</v>
      </c>
      <c r="BA284" s="82">
        <f>VLOOKUP(AZ284,'Tableau coefficient '!$A$3:$B$1004,2,FALSE)</f>
        <v>0</v>
      </c>
      <c r="BB284" s="83" t="s">
        <v>1506</v>
      </c>
      <c r="BC284" s="84">
        <v>12</v>
      </c>
      <c r="BD284" s="84" t="str">
        <f t="shared" si="174"/>
        <v>XS12</v>
      </c>
      <c r="BE284" s="85">
        <f>(VLOOKUP(BD284,'Tableau coefficient '!$A$3:$B$1004,2,FALSE))*2</f>
        <v>135</v>
      </c>
      <c r="BF284" s="81">
        <v>0</v>
      </c>
      <c r="BG284" s="79">
        <v>0</v>
      </c>
      <c r="BH284" s="79" t="str">
        <f t="shared" si="175"/>
        <v>00</v>
      </c>
      <c r="BI284" s="82">
        <f>VLOOKUP(BH284,'Tableau coefficient '!$A$3:$B$1004,2,FALSE)</f>
        <v>0</v>
      </c>
      <c r="BJ284" s="81">
        <v>0</v>
      </c>
      <c r="BK284" s="79">
        <v>0</v>
      </c>
      <c r="BL284" s="79" t="str">
        <f t="shared" si="176"/>
        <v>00</v>
      </c>
      <c r="BM284" s="82">
        <f>VLOOKUP(BL284,'Tableau coefficient '!$A$3:$B$1004,2,FALSE)</f>
        <v>0</v>
      </c>
      <c r="BN284" s="86">
        <f t="shared" si="160"/>
        <v>843.5</v>
      </c>
      <c r="BO284" s="79">
        <f t="shared" si="161"/>
        <v>53</v>
      </c>
    </row>
    <row r="285" spans="1:67" ht="14" customHeight="1">
      <c r="A285" s="89" t="s">
        <v>1215</v>
      </c>
      <c r="B285" s="80" t="s">
        <v>1266</v>
      </c>
      <c r="C285" s="99" t="s">
        <v>5</v>
      </c>
      <c r="D285" s="99" t="s">
        <v>1650</v>
      </c>
      <c r="E285" s="80" t="s">
        <v>13</v>
      </c>
      <c r="F285" s="81">
        <v>0</v>
      </c>
      <c r="G285" s="79">
        <v>0</v>
      </c>
      <c r="H285" s="79" t="str">
        <f t="shared" si="162"/>
        <v>00</v>
      </c>
      <c r="I285" s="82">
        <f>VLOOKUP(H285,'Tableau coefficient '!$A$3:$B$1004,2,FALSE)</f>
        <v>0</v>
      </c>
      <c r="J285" s="81" t="s">
        <v>1507</v>
      </c>
      <c r="K285" s="79">
        <v>29</v>
      </c>
      <c r="L285" s="79" t="str">
        <f t="shared" si="163"/>
        <v>S29</v>
      </c>
      <c r="M285" s="82">
        <f>VLOOKUP(L285,'Tableau coefficient '!$A$3:$B$1004,2,FALSE)</f>
        <v>85.5</v>
      </c>
      <c r="N285" s="81" t="s">
        <v>5</v>
      </c>
      <c r="O285" s="79">
        <v>13</v>
      </c>
      <c r="P285" s="79" t="str">
        <f t="shared" si="164"/>
        <v>M13</v>
      </c>
      <c r="Q285" s="82">
        <f>VLOOKUP(P285,'Tableau coefficient '!$A$3:$B$1004,2,FALSE)</f>
        <v>130</v>
      </c>
      <c r="R285" s="81">
        <v>0</v>
      </c>
      <c r="S285" s="79">
        <v>0</v>
      </c>
      <c r="T285" s="79" t="str">
        <f t="shared" si="165"/>
        <v>00</v>
      </c>
      <c r="U285" s="82">
        <f>VLOOKUP(T285,'Tableau coefficient '!$A$3:$B$1004,2,FALSE)</f>
        <v>0</v>
      </c>
      <c r="V285" s="83" t="s">
        <v>1507</v>
      </c>
      <c r="W285" s="84">
        <v>20</v>
      </c>
      <c r="X285" s="84" t="str">
        <f t="shared" si="166"/>
        <v>S20</v>
      </c>
      <c r="Y285" s="85">
        <f>(VLOOKUP(X285,'Tableau coefficient '!$A$3:$B$1004,2,FALSE))*2</f>
        <v>184.5</v>
      </c>
      <c r="Z285" s="83" t="s">
        <v>1507</v>
      </c>
      <c r="AA285" s="75">
        <v>9</v>
      </c>
      <c r="AB285" s="84" t="str">
        <f t="shared" si="167"/>
        <v>S9</v>
      </c>
      <c r="AC285" s="85">
        <f>(VLOOKUP(AB285,'Tableau coefficient '!$A$3:$B$1004,2,FALSE))*2</f>
        <v>225</v>
      </c>
      <c r="AD285" s="81" t="s">
        <v>1568</v>
      </c>
      <c r="AE285" s="79">
        <v>17</v>
      </c>
      <c r="AF285" s="79" t="str">
        <f t="shared" si="168"/>
        <v>L17</v>
      </c>
      <c r="AG285" s="82">
        <f>VLOOKUP(AF285,'Tableau coefficient '!$A$3:$B$1004,2,FALSE)</f>
        <v>189</v>
      </c>
      <c r="AH285" s="81">
        <v>0</v>
      </c>
      <c r="AI285" s="79">
        <v>0</v>
      </c>
      <c r="AJ285" s="79" t="str">
        <f t="shared" si="169"/>
        <v>00</v>
      </c>
      <c r="AK285" s="82">
        <f>VLOOKUP(AJ285,'Tableau coefficient '!$A$3:$B$1004,2,FALSE)</f>
        <v>0</v>
      </c>
      <c r="AL285" s="81" t="s">
        <v>5</v>
      </c>
      <c r="AM285" s="79">
        <v>34</v>
      </c>
      <c r="AN285" s="79" t="str">
        <f t="shared" si="170"/>
        <v>M34</v>
      </c>
      <c r="AO285" s="82">
        <f>VLOOKUP(AN285,'Tableau coefficient '!$A$3:$B$1004,2,FALSE)</f>
        <v>109</v>
      </c>
      <c r="AP285" s="81">
        <v>0</v>
      </c>
      <c r="AQ285" s="79">
        <v>0</v>
      </c>
      <c r="AR285" s="79" t="str">
        <f t="shared" si="171"/>
        <v>00</v>
      </c>
      <c r="AS285" s="82">
        <f>VLOOKUP(AR285,'Tableau coefficient '!$A$3:$B$1004,2,FALSE)</f>
        <v>0</v>
      </c>
      <c r="AT285" s="81">
        <v>0</v>
      </c>
      <c r="AU285" s="79">
        <v>0</v>
      </c>
      <c r="AV285" s="79" t="str">
        <f t="shared" si="172"/>
        <v>00</v>
      </c>
      <c r="AW285" s="82">
        <f>VLOOKUP(AV285,'Tableau coefficient '!$A$3:$B$1004,2,FALSE)</f>
        <v>0</v>
      </c>
      <c r="AX285" s="81">
        <v>0</v>
      </c>
      <c r="AY285" s="79">
        <v>0</v>
      </c>
      <c r="AZ285" s="79" t="str">
        <f t="shared" si="173"/>
        <v>00</v>
      </c>
      <c r="BA285" s="82">
        <f>VLOOKUP(AZ285,'Tableau coefficient '!$A$3:$B$1004,2,FALSE)</f>
        <v>0</v>
      </c>
      <c r="BB285" s="83" t="s">
        <v>1507</v>
      </c>
      <c r="BC285" s="84">
        <v>18</v>
      </c>
      <c r="BD285" s="84" t="str">
        <f t="shared" si="174"/>
        <v>S18</v>
      </c>
      <c r="BE285" s="85">
        <f>(VLOOKUP(BD285,'Tableau coefficient '!$A$3:$B$1004,2,FALSE))*2</f>
        <v>187.5</v>
      </c>
      <c r="BF285" s="81">
        <v>0</v>
      </c>
      <c r="BG285" s="79">
        <v>0</v>
      </c>
      <c r="BH285" s="79" t="str">
        <f t="shared" si="175"/>
        <v>00</v>
      </c>
      <c r="BI285" s="82">
        <f>VLOOKUP(BH285,'Tableau coefficient '!$A$3:$B$1004,2,FALSE)</f>
        <v>0</v>
      </c>
      <c r="BJ285" s="81">
        <v>0</v>
      </c>
      <c r="BK285" s="79">
        <v>0</v>
      </c>
      <c r="BL285" s="79" t="str">
        <f t="shared" si="176"/>
        <v>00</v>
      </c>
      <c r="BM285" s="82">
        <f>VLOOKUP(BL285,'Tableau coefficient '!$A$3:$B$1004,2,FALSE)</f>
        <v>0</v>
      </c>
      <c r="BN285" s="86">
        <f t="shared" si="160"/>
        <v>1110.5</v>
      </c>
      <c r="BO285" s="79">
        <f t="shared" si="161"/>
        <v>24</v>
      </c>
    </row>
    <row r="286" spans="1:67" ht="14" customHeight="1">
      <c r="A286" s="89" t="s">
        <v>1480</v>
      </c>
      <c r="B286" s="80" t="s">
        <v>1481</v>
      </c>
      <c r="C286" s="99" t="s">
        <v>5</v>
      </c>
      <c r="D286" s="99" t="s">
        <v>1650</v>
      </c>
      <c r="E286" s="80" t="s">
        <v>15</v>
      </c>
      <c r="F286" s="81">
        <v>0</v>
      </c>
      <c r="G286" s="79">
        <v>0</v>
      </c>
      <c r="H286" s="79" t="str">
        <f t="shared" si="162"/>
        <v>00</v>
      </c>
      <c r="I286" s="82">
        <f>VLOOKUP(H286,'Tableau coefficient '!$A$3:$B$1004,2,FALSE)</f>
        <v>0</v>
      </c>
      <c r="J286" s="81">
        <v>0</v>
      </c>
      <c r="K286" s="79">
        <v>0</v>
      </c>
      <c r="L286" s="79" t="str">
        <f t="shared" si="163"/>
        <v>00</v>
      </c>
      <c r="M286" s="82">
        <f>VLOOKUP(L286,'Tableau coefficient '!$A$3:$B$1004,2,FALSE)</f>
        <v>0</v>
      </c>
      <c r="N286" s="81">
        <v>0</v>
      </c>
      <c r="O286" s="79">
        <v>0</v>
      </c>
      <c r="P286" s="79" t="str">
        <f t="shared" si="164"/>
        <v>00</v>
      </c>
      <c r="Q286" s="82">
        <f>VLOOKUP(P286,'Tableau coefficient '!$A$3:$B$1004,2,FALSE)</f>
        <v>0</v>
      </c>
      <c r="R286" s="81">
        <v>0</v>
      </c>
      <c r="S286" s="79">
        <v>0</v>
      </c>
      <c r="T286" s="79" t="str">
        <f t="shared" si="165"/>
        <v>00</v>
      </c>
      <c r="U286" s="82">
        <f>VLOOKUP(T286,'Tableau coefficient '!$A$3:$B$1004,2,FALSE)</f>
        <v>0</v>
      </c>
      <c r="V286" s="83">
        <v>0</v>
      </c>
      <c r="W286" s="84">
        <v>0</v>
      </c>
      <c r="X286" s="84" t="str">
        <f t="shared" si="166"/>
        <v>00</v>
      </c>
      <c r="Y286" s="85">
        <f>(VLOOKUP(X286,'Tableau coefficient '!$A$3:$B$1004,2,FALSE))*2</f>
        <v>0</v>
      </c>
      <c r="Z286" s="83" t="s">
        <v>1507</v>
      </c>
      <c r="AA286" s="75">
        <v>18</v>
      </c>
      <c r="AB286" s="84" t="str">
        <f t="shared" si="167"/>
        <v>S18</v>
      </c>
      <c r="AC286" s="85">
        <f>(VLOOKUP(AB286,'Tableau coefficient '!$A$3:$B$1004,2,FALSE))*2</f>
        <v>187.5</v>
      </c>
      <c r="AD286" s="81" t="s">
        <v>1507</v>
      </c>
      <c r="AE286" s="79">
        <v>17</v>
      </c>
      <c r="AF286" s="79" t="str">
        <f t="shared" si="168"/>
        <v>S17</v>
      </c>
      <c r="AG286" s="82">
        <f>VLOOKUP(AF286,'Tableau coefficient '!$A$3:$B$1004,2,FALSE)</f>
        <v>94.5</v>
      </c>
      <c r="AH286" s="81">
        <v>0</v>
      </c>
      <c r="AI286" s="79">
        <v>0</v>
      </c>
      <c r="AJ286" s="79" t="str">
        <f t="shared" si="169"/>
        <v>00</v>
      </c>
      <c r="AK286" s="82">
        <f>VLOOKUP(AJ286,'Tableau coefficient '!$A$3:$B$1004,2,FALSE)</f>
        <v>0</v>
      </c>
      <c r="AL286" s="81">
        <v>0</v>
      </c>
      <c r="AM286" s="79">
        <v>0</v>
      </c>
      <c r="AN286" s="79" t="str">
        <f t="shared" si="170"/>
        <v>00</v>
      </c>
      <c r="AO286" s="82">
        <f>VLOOKUP(AN286,'Tableau coefficient '!$A$3:$B$1004,2,FALSE)</f>
        <v>0</v>
      </c>
      <c r="AP286" s="81">
        <v>0</v>
      </c>
      <c r="AQ286" s="79">
        <v>0</v>
      </c>
      <c r="AR286" s="79" t="str">
        <f t="shared" si="171"/>
        <v>00</v>
      </c>
      <c r="AS286" s="82">
        <f>VLOOKUP(AR286,'Tableau coefficient '!$A$3:$B$1004,2,FALSE)</f>
        <v>0</v>
      </c>
      <c r="AT286" s="81">
        <v>0</v>
      </c>
      <c r="AU286" s="79">
        <v>0</v>
      </c>
      <c r="AV286" s="79" t="str">
        <f t="shared" si="172"/>
        <v>00</v>
      </c>
      <c r="AW286" s="82">
        <f>VLOOKUP(AV286,'Tableau coefficient '!$A$3:$B$1004,2,FALSE)</f>
        <v>0</v>
      </c>
      <c r="AX286" s="81">
        <v>0</v>
      </c>
      <c r="AY286" s="79">
        <v>0</v>
      </c>
      <c r="AZ286" s="79" t="str">
        <f t="shared" si="173"/>
        <v>00</v>
      </c>
      <c r="BA286" s="82">
        <f>VLOOKUP(AZ286,'Tableau coefficient '!$A$3:$B$1004,2,FALSE)</f>
        <v>0</v>
      </c>
      <c r="BB286" s="83">
        <v>0</v>
      </c>
      <c r="BC286" s="84">
        <v>0</v>
      </c>
      <c r="BD286" s="84" t="str">
        <f t="shared" si="174"/>
        <v>00</v>
      </c>
      <c r="BE286" s="85">
        <f>(VLOOKUP(BD286,'Tableau coefficient '!$A$3:$B$1004,2,FALSE))*2</f>
        <v>0</v>
      </c>
      <c r="BF286" s="81">
        <v>0</v>
      </c>
      <c r="BG286" s="79">
        <v>0</v>
      </c>
      <c r="BH286" s="79" t="str">
        <f t="shared" si="175"/>
        <v>00</v>
      </c>
      <c r="BI286" s="82">
        <f>VLOOKUP(BH286,'Tableau coefficient '!$A$3:$B$1004,2,FALSE)</f>
        <v>0</v>
      </c>
      <c r="BJ286" s="81">
        <v>0</v>
      </c>
      <c r="BK286" s="79">
        <v>0</v>
      </c>
      <c r="BL286" s="79" t="str">
        <f t="shared" si="176"/>
        <v>00</v>
      </c>
      <c r="BM286" s="82">
        <f>VLOOKUP(BL286,'Tableau coefficient '!$A$3:$B$1004,2,FALSE)</f>
        <v>0</v>
      </c>
      <c r="BN286" s="86">
        <f t="shared" si="160"/>
        <v>282</v>
      </c>
      <c r="BO286" s="79">
        <f t="shared" si="161"/>
        <v>188</v>
      </c>
    </row>
    <row r="287" spans="1:67" ht="14" customHeight="1">
      <c r="A287" s="87" t="s">
        <v>1204</v>
      </c>
      <c r="B287" s="88" t="s">
        <v>1432</v>
      </c>
      <c r="C287" s="99" t="s">
        <v>5</v>
      </c>
      <c r="D287" s="99" t="s">
        <v>1650</v>
      </c>
      <c r="E287" s="80" t="s">
        <v>11</v>
      </c>
      <c r="F287" s="81" t="s">
        <v>1507</v>
      </c>
      <c r="G287" s="79">
        <v>18</v>
      </c>
      <c r="H287" s="79" t="str">
        <f t="shared" si="162"/>
        <v>S18</v>
      </c>
      <c r="I287" s="82">
        <f>VLOOKUP(H287,'Tableau coefficient '!$A$3:$B$1004,2,FALSE)</f>
        <v>93.75</v>
      </c>
      <c r="J287" s="81" t="s">
        <v>1507</v>
      </c>
      <c r="K287" s="79">
        <v>14</v>
      </c>
      <c r="L287" s="79" t="str">
        <f t="shared" si="163"/>
        <v>S14</v>
      </c>
      <c r="M287" s="82">
        <f>VLOOKUP(L287,'Tableau coefficient '!$A$3:$B$1004,2,FALSE)</f>
        <v>96.75</v>
      </c>
      <c r="N287" s="81">
        <v>0</v>
      </c>
      <c r="O287" s="79">
        <v>0</v>
      </c>
      <c r="P287" s="79" t="str">
        <f t="shared" si="164"/>
        <v>00</v>
      </c>
      <c r="Q287" s="82">
        <f>VLOOKUP(P287,'Tableau coefficient '!$A$3:$B$1004,2,FALSE)</f>
        <v>0</v>
      </c>
      <c r="R287" s="81" t="s">
        <v>1507</v>
      </c>
      <c r="S287" s="79">
        <v>21</v>
      </c>
      <c r="T287" s="79" t="str">
        <f t="shared" si="165"/>
        <v>S21</v>
      </c>
      <c r="U287" s="82">
        <f>VLOOKUP(T287,'Tableau coefficient '!$A$3:$B$1004,2,FALSE)</f>
        <v>91.5</v>
      </c>
      <c r="V287" s="83" t="s">
        <v>1507</v>
      </c>
      <c r="W287" s="84">
        <v>6</v>
      </c>
      <c r="X287" s="84" t="str">
        <f t="shared" si="166"/>
        <v>S6</v>
      </c>
      <c r="Y287" s="85">
        <f>(VLOOKUP(X287,'Tableau coefficient '!$A$3:$B$1004,2,FALSE))*2</f>
        <v>270</v>
      </c>
      <c r="Z287" s="83" t="s">
        <v>1507</v>
      </c>
      <c r="AA287" s="75">
        <v>2</v>
      </c>
      <c r="AB287" s="84" t="str">
        <f t="shared" si="167"/>
        <v>S2</v>
      </c>
      <c r="AC287" s="85">
        <f>(VLOOKUP(AB287,'Tableau coefficient '!$A$3:$B$1004,2,FALSE))*2</f>
        <v>375</v>
      </c>
      <c r="AD287" s="81" t="s">
        <v>1568</v>
      </c>
      <c r="AE287" s="79">
        <v>15</v>
      </c>
      <c r="AF287" s="79" t="str">
        <f t="shared" si="168"/>
        <v>L15</v>
      </c>
      <c r="AG287" s="82">
        <f>VLOOKUP(AF287,'Tableau coefficient '!$A$3:$B$1004,2,FALSE)</f>
        <v>192</v>
      </c>
      <c r="AH287" s="81">
        <v>0</v>
      </c>
      <c r="AI287" s="79">
        <v>0</v>
      </c>
      <c r="AJ287" s="79" t="str">
        <f t="shared" si="169"/>
        <v>00</v>
      </c>
      <c r="AK287" s="82">
        <f>VLOOKUP(AJ287,'Tableau coefficient '!$A$3:$B$1004,2,FALSE)</f>
        <v>0</v>
      </c>
      <c r="AL287" s="81" t="s">
        <v>5</v>
      </c>
      <c r="AM287" s="79">
        <v>22</v>
      </c>
      <c r="AN287" s="79" t="str">
        <f t="shared" si="170"/>
        <v>M22</v>
      </c>
      <c r="AO287" s="82">
        <f>VLOOKUP(AN287,'Tableau coefficient '!$A$3:$B$1004,2,FALSE)</f>
        <v>121</v>
      </c>
      <c r="AP287" s="81">
        <v>0</v>
      </c>
      <c r="AQ287" s="79">
        <v>0</v>
      </c>
      <c r="AR287" s="79" t="str">
        <f t="shared" si="171"/>
        <v>00</v>
      </c>
      <c r="AS287" s="82">
        <f>VLOOKUP(AR287,'Tableau coefficient '!$A$3:$B$1004,2,FALSE)</f>
        <v>0</v>
      </c>
      <c r="AT287" s="81">
        <v>0</v>
      </c>
      <c r="AU287" s="79">
        <v>0</v>
      </c>
      <c r="AV287" s="79" t="str">
        <f t="shared" si="172"/>
        <v>00</v>
      </c>
      <c r="AW287" s="82">
        <f>VLOOKUP(AV287,'Tableau coefficient '!$A$3:$B$1004,2,FALSE)</f>
        <v>0</v>
      </c>
      <c r="AX287" s="81" t="s">
        <v>1507</v>
      </c>
      <c r="AY287" s="79">
        <v>18</v>
      </c>
      <c r="AZ287" s="79" t="str">
        <f t="shared" si="173"/>
        <v>S18</v>
      </c>
      <c r="BA287" s="82">
        <f>VLOOKUP(AZ287,'Tableau coefficient '!$A$3:$B$1004,2,FALSE)</f>
        <v>93.75</v>
      </c>
      <c r="BB287" s="83" t="s">
        <v>1507</v>
      </c>
      <c r="BC287" s="84">
        <v>59</v>
      </c>
      <c r="BD287" s="84" t="str">
        <f t="shared" si="174"/>
        <v>S59</v>
      </c>
      <c r="BE287" s="85">
        <f>(VLOOKUP(BD287,'Tableau coefficient '!$A$3:$B$1004,2,FALSE))*2</f>
        <v>126</v>
      </c>
      <c r="BF287" s="81">
        <v>0</v>
      </c>
      <c r="BG287" s="79">
        <v>0</v>
      </c>
      <c r="BH287" s="79" t="str">
        <f t="shared" si="175"/>
        <v>00</v>
      </c>
      <c r="BI287" s="82">
        <f>VLOOKUP(BH287,'Tableau coefficient '!$A$3:$B$1004,2,FALSE)</f>
        <v>0</v>
      </c>
      <c r="BJ287" s="81">
        <v>0</v>
      </c>
      <c r="BK287" s="79">
        <v>0</v>
      </c>
      <c r="BL287" s="79" t="str">
        <f t="shared" si="176"/>
        <v>00</v>
      </c>
      <c r="BM287" s="82">
        <f>VLOOKUP(BL287,'Tableau coefficient '!$A$3:$B$1004,2,FALSE)</f>
        <v>0</v>
      </c>
      <c r="BN287" s="86">
        <f t="shared" si="160"/>
        <v>1459.75</v>
      </c>
      <c r="BO287" s="79">
        <f t="shared" si="161"/>
        <v>11</v>
      </c>
    </row>
    <row r="288" spans="1:67" ht="14" customHeight="1">
      <c r="A288" s="89" t="s">
        <v>1482</v>
      </c>
      <c r="B288" s="80" t="s">
        <v>1483</v>
      </c>
      <c r="C288" s="99" t="s">
        <v>5</v>
      </c>
      <c r="D288" s="99" t="s">
        <v>1650</v>
      </c>
      <c r="E288" s="80" t="s">
        <v>16</v>
      </c>
      <c r="F288" s="81" t="s">
        <v>1507</v>
      </c>
      <c r="G288" s="79">
        <v>33</v>
      </c>
      <c r="H288" s="79" t="str">
        <f t="shared" si="162"/>
        <v>S33</v>
      </c>
      <c r="I288" s="82">
        <f>VLOOKUP(H288,'Tableau coefficient '!$A$3:$B$1004,2,FALSE)</f>
        <v>82.5</v>
      </c>
      <c r="J288" s="81">
        <v>0</v>
      </c>
      <c r="K288" s="79">
        <v>0</v>
      </c>
      <c r="L288" s="79" t="str">
        <f t="shared" si="163"/>
        <v>00</v>
      </c>
      <c r="M288" s="82">
        <f>VLOOKUP(L288,'Tableau coefficient '!$A$3:$B$1004,2,FALSE)</f>
        <v>0</v>
      </c>
      <c r="N288" s="81">
        <v>0</v>
      </c>
      <c r="O288" s="79">
        <v>0</v>
      </c>
      <c r="P288" s="79" t="str">
        <f t="shared" si="164"/>
        <v>00</v>
      </c>
      <c r="Q288" s="82">
        <f>VLOOKUP(P288,'Tableau coefficient '!$A$3:$B$1004,2,FALSE)</f>
        <v>0</v>
      </c>
      <c r="R288" s="81">
        <v>0</v>
      </c>
      <c r="S288" s="79">
        <v>0</v>
      </c>
      <c r="T288" s="79" t="str">
        <f t="shared" si="165"/>
        <v>00</v>
      </c>
      <c r="U288" s="82">
        <f>VLOOKUP(T288,'Tableau coefficient '!$A$3:$B$1004,2,FALSE)</f>
        <v>0</v>
      </c>
      <c r="V288" s="83">
        <v>0</v>
      </c>
      <c r="W288" s="84">
        <v>0</v>
      </c>
      <c r="X288" s="84" t="str">
        <f t="shared" si="166"/>
        <v>00</v>
      </c>
      <c r="Y288" s="85">
        <f>(VLOOKUP(X288,'Tableau coefficient '!$A$3:$B$1004,2,FALSE))*2</f>
        <v>0</v>
      </c>
      <c r="Z288" s="83">
        <v>0</v>
      </c>
      <c r="AA288" s="75">
        <v>0</v>
      </c>
      <c r="AB288" s="84" t="str">
        <f t="shared" si="167"/>
        <v>00</v>
      </c>
      <c r="AC288" s="85">
        <f>(VLOOKUP(AB288,'Tableau coefficient '!$A$3:$B$1004,2,FALSE))*2</f>
        <v>0</v>
      </c>
      <c r="AD288" s="81">
        <v>0</v>
      </c>
      <c r="AE288" s="79">
        <v>0</v>
      </c>
      <c r="AF288" s="79" t="str">
        <f t="shared" si="168"/>
        <v>00</v>
      </c>
      <c r="AG288" s="82">
        <f>VLOOKUP(AF288,'Tableau coefficient '!$A$3:$B$1004,2,FALSE)</f>
        <v>0</v>
      </c>
      <c r="AH288" s="81">
        <v>0</v>
      </c>
      <c r="AI288" s="79">
        <v>0</v>
      </c>
      <c r="AJ288" s="79" t="str">
        <f t="shared" si="169"/>
        <v>00</v>
      </c>
      <c r="AK288" s="82">
        <f>VLOOKUP(AJ288,'Tableau coefficient '!$A$3:$B$1004,2,FALSE)</f>
        <v>0</v>
      </c>
      <c r="AL288" s="81">
        <v>0</v>
      </c>
      <c r="AM288" s="79">
        <v>0</v>
      </c>
      <c r="AN288" s="79" t="str">
        <f t="shared" si="170"/>
        <v>00</v>
      </c>
      <c r="AO288" s="82">
        <f>VLOOKUP(AN288,'Tableau coefficient '!$A$3:$B$1004,2,FALSE)</f>
        <v>0</v>
      </c>
      <c r="AP288" s="81">
        <v>0</v>
      </c>
      <c r="AQ288" s="79">
        <v>0</v>
      </c>
      <c r="AR288" s="79" t="str">
        <f t="shared" si="171"/>
        <v>00</v>
      </c>
      <c r="AS288" s="82">
        <f>VLOOKUP(AR288,'Tableau coefficient '!$A$3:$B$1004,2,FALSE)</f>
        <v>0</v>
      </c>
      <c r="AT288" s="81">
        <v>0</v>
      </c>
      <c r="AU288" s="79">
        <v>0</v>
      </c>
      <c r="AV288" s="79" t="str">
        <f t="shared" si="172"/>
        <v>00</v>
      </c>
      <c r="AW288" s="82">
        <f>VLOOKUP(AV288,'Tableau coefficient '!$A$3:$B$1004,2,FALSE)</f>
        <v>0</v>
      </c>
      <c r="AX288" s="81">
        <v>0</v>
      </c>
      <c r="AY288" s="79">
        <v>0</v>
      </c>
      <c r="AZ288" s="79" t="str">
        <f t="shared" si="173"/>
        <v>00</v>
      </c>
      <c r="BA288" s="82">
        <f>VLOOKUP(AZ288,'Tableau coefficient '!$A$3:$B$1004,2,FALSE)</f>
        <v>0</v>
      </c>
      <c r="BB288" s="83">
        <v>0</v>
      </c>
      <c r="BC288" s="84">
        <v>0</v>
      </c>
      <c r="BD288" s="84" t="str">
        <f t="shared" si="174"/>
        <v>00</v>
      </c>
      <c r="BE288" s="85">
        <f>(VLOOKUP(BD288,'Tableau coefficient '!$A$3:$B$1004,2,FALSE))*2</f>
        <v>0</v>
      </c>
      <c r="BF288" s="81">
        <v>0</v>
      </c>
      <c r="BG288" s="79">
        <v>0</v>
      </c>
      <c r="BH288" s="79" t="str">
        <f t="shared" si="175"/>
        <v>00</v>
      </c>
      <c r="BI288" s="82">
        <f>VLOOKUP(BH288,'Tableau coefficient '!$A$3:$B$1004,2,FALSE)</f>
        <v>0</v>
      </c>
      <c r="BJ288" s="81">
        <v>0</v>
      </c>
      <c r="BK288" s="79">
        <v>0</v>
      </c>
      <c r="BL288" s="79" t="str">
        <f t="shared" si="176"/>
        <v>00</v>
      </c>
      <c r="BM288" s="82">
        <f>VLOOKUP(BL288,'Tableau coefficient '!$A$3:$B$1004,2,FALSE)</f>
        <v>0</v>
      </c>
      <c r="BN288" s="86">
        <f t="shared" si="160"/>
        <v>82.5</v>
      </c>
      <c r="BO288" s="79">
        <f t="shared" si="161"/>
        <v>278</v>
      </c>
    </row>
    <row r="289" spans="1:67" ht="14" customHeight="1">
      <c r="A289" s="90" t="s">
        <v>1104</v>
      </c>
      <c r="B289" s="91" t="s">
        <v>1484</v>
      </c>
      <c r="C289" s="99" t="s">
        <v>5</v>
      </c>
      <c r="D289" s="99" t="s">
        <v>1649</v>
      </c>
      <c r="E289" s="80" t="s">
        <v>15</v>
      </c>
      <c r="F289" s="81">
        <v>0</v>
      </c>
      <c r="G289" s="79">
        <v>0</v>
      </c>
      <c r="H289" s="79" t="str">
        <f t="shared" si="162"/>
        <v>00</v>
      </c>
      <c r="I289" s="82">
        <f>VLOOKUP(H289,'Tableau coefficient '!$A$3:$B$1004,2,FALSE)</f>
        <v>0</v>
      </c>
      <c r="J289" s="81" t="s">
        <v>1507</v>
      </c>
      <c r="K289" s="79">
        <v>42</v>
      </c>
      <c r="L289" s="79" t="str">
        <f t="shared" si="163"/>
        <v>S42</v>
      </c>
      <c r="M289" s="82">
        <f>VLOOKUP(L289,'Tableau coefficient '!$A$3:$B$1004,2,FALSE)</f>
        <v>75.75</v>
      </c>
      <c r="N289" s="81">
        <v>0</v>
      </c>
      <c r="O289" s="79">
        <v>0</v>
      </c>
      <c r="P289" s="79" t="str">
        <f t="shared" si="164"/>
        <v>00</v>
      </c>
      <c r="Q289" s="82">
        <f>VLOOKUP(P289,'Tableau coefficient '!$A$3:$B$1004,2,FALSE)</f>
        <v>0</v>
      </c>
      <c r="R289" s="81">
        <v>0</v>
      </c>
      <c r="S289" s="79">
        <v>0</v>
      </c>
      <c r="T289" s="79" t="str">
        <f t="shared" si="165"/>
        <v>00</v>
      </c>
      <c r="U289" s="82">
        <f>VLOOKUP(T289,'Tableau coefficient '!$A$3:$B$1004,2,FALSE)</f>
        <v>0</v>
      </c>
      <c r="V289" s="83">
        <v>0</v>
      </c>
      <c r="W289" s="84">
        <v>0</v>
      </c>
      <c r="X289" s="84" t="str">
        <f t="shared" si="166"/>
        <v>00</v>
      </c>
      <c r="Y289" s="85">
        <f>(VLOOKUP(X289,'Tableau coefficient '!$A$3:$B$1004,2,FALSE))*2</f>
        <v>0</v>
      </c>
      <c r="Z289" s="83">
        <v>0</v>
      </c>
      <c r="AA289" s="75">
        <v>0</v>
      </c>
      <c r="AB289" s="84" t="str">
        <f t="shared" si="167"/>
        <v>00</v>
      </c>
      <c r="AC289" s="85">
        <f>(VLOOKUP(AB289,'Tableau coefficient '!$A$3:$B$1004,2,FALSE))*2</f>
        <v>0</v>
      </c>
      <c r="AD289" s="81" t="s">
        <v>1507</v>
      </c>
      <c r="AE289" s="79">
        <v>27</v>
      </c>
      <c r="AF289" s="79" t="str">
        <f t="shared" si="168"/>
        <v>S27</v>
      </c>
      <c r="AG289" s="82">
        <f>VLOOKUP(AF289,'Tableau coefficient '!$A$3:$B$1004,2,FALSE)</f>
        <v>87</v>
      </c>
      <c r="AH289" s="81">
        <v>0</v>
      </c>
      <c r="AI289" s="79">
        <v>0</v>
      </c>
      <c r="AJ289" s="79" t="str">
        <f t="shared" si="169"/>
        <v>00</v>
      </c>
      <c r="AK289" s="82">
        <f>VLOOKUP(AJ289,'Tableau coefficient '!$A$3:$B$1004,2,FALSE)</f>
        <v>0</v>
      </c>
      <c r="AL289" s="81" t="s">
        <v>5</v>
      </c>
      <c r="AM289" s="79">
        <v>66</v>
      </c>
      <c r="AN289" s="79" t="str">
        <f t="shared" si="170"/>
        <v>M66</v>
      </c>
      <c r="AO289" s="82">
        <f>VLOOKUP(AN289,'Tableau coefficient '!$A$3:$B$1004,2,FALSE)</f>
        <v>77</v>
      </c>
      <c r="AP289" s="81">
        <v>0</v>
      </c>
      <c r="AQ289" s="79">
        <v>0</v>
      </c>
      <c r="AR289" s="79" t="str">
        <f t="shared" si="171"/>
        <v>00</v>
      </c>
      <c r="AS289" s="82">
        <f>VLOOKUP(AR289,'Tableau coefficient '!$A$3:$B$1004,2,FALSE)</f>
        <v>0</v>
      </c>
      <c r="AT289" s="81">
        <v>0</v>
      </c>
      <c r="AU289" s="79">
        <v>0</v>
      </c>
      <c r="AV289" s="79" t="str">
        <f t="shared" si="172"/>
        <v>00</v>
      </c>
      <c r="AW289" s="82">
        <f>VLOOKUP(AV289,'Tableau coefficient '!$A$3:$B$1004,2,FALSE)</f>
        <v>0</v>
      </c>
      <c r="AX289" s="81" t="s">
        <v>1507</v>
      </c>
      <c r="AY289" s="79">
        <v>35</v>
      </c>
      <c r="AZ289" s="79" t="str">
        <f t="shared" si="173"/>
        <v>S35</v>
      </c>
      <c r="BA289" s="82">
        <f>VLOOKUP(AZ289,'Tableau coefficient '!$A$3:$B$1004,2,FALSE)</f>
        <v>81</v>
      </c>
      <c r="BB289" s="83" t="s">
        <v>1507</v>
      </c>
      <c r="BC289" s="84">
        <v>45</v>
      </c>
      <c r="BD289" s="84" t="str">
        <f t="shared" si="174"/>
        <v>S45</v>
      </c>
      <c r="BE289" s="85">
        <f>(VLOOKUP(BD289,'Tableau coefficient '!$A$3:$B$1004,2,FALSE))*2</f>
        <v>147</v>
      </c>
      <c r="BF289" s="81">
        <v>0</v>
      </c>
      <c r="BG289" s="79">
        <v>0</v>
      </c>
      <c r="BH289" s="79" t="str">
        <f t="shared" si="175"/>
        <v>00</v>
      </c>
      <c r="BI289" s="82">
        <f>VLOOKUP(BH289,'Tableau coefficient '!$A$3:$B$1004,2,FALSE)</f>
        <v>0</v>
      </c>
      <c r="BJ289" s="81">
        <v>0</v>
      </c>
      <c r="BK289" s="79">
        <v>0</v>
      </c>
      <c r="BL289" s="79" t="str">
        <f t="shared" si="176"/>
        <v>00</v>
      </c>
      <c r="BM289" s="82">
        <f>VLOOKUP(BL289,'Tableau coefficient '!$A$3:$B$1004,2,FALSE)</f>
        <v>0</v>
      </c>
      <c r="BN289" s="86">
        <f t="shared" si="160"/>
        <v>467.75</v>
      </c>
      <c r="BO289" s="79">
        <f t="shared" si="161"/>
        <v>131</v>
      </c>
    </row>
    <row r="290" spans="1:67" ht="14" customHeight="1">
      <c r="A290" s="89" t="s">
        <v>1485</v>
      </c>
      <c r="B290" s="80" t="s">
        <v>1486</v>
      </c>
      <c r="C290" s="99" t="s">
        <v>5</v>
      </c>
      <c r="D290" s="99" t="s">
        <v>1650</v>
      </c>
      <c r="E290" s="80" t="s">
        <v>13</v>
      </c>
      <c r="F290" s="81" t="s">
        <v>1507</v>
      </c>
      <c r="G290" s="79">
        <v>30</v>
      </c>
      <c r="H290" s="79" t="str">
        <f t="shared" si="162"/>
        <v>S30</v>
      </c>
      <c r="I290" s="82">
        <f>VLOOKUP(H290,'Tableau coefficient '!$A$3:$B$1004,2,FALSE)</f>
        <v>84.75</v>
      </c>
      <c r="J290" s="81">
        <v>0</v>
      </c>
      <c r="K290" s="79">
        <v>0</v>
      </c>
      <c r="L290" s="79" t="str">
        <f t="shared" si="163"/>
        <v>00</v>
      </c>
      <c r="M290" s="82">
        <f>VLOOKUP(L290,'Tableau coefficient '!$A$3:$B$1004,2,FALSE)</f>
        <v>0</v>
      </c>
      <c r="N290" s="81" t="s">
        <v>5</v>
      </c>
      <c r="O290" s="79">
        <v>15</v>
      </c>
      <c r="P290" s="79" t="str">
        <f t="shared" si="164"/>
        <v>M15</v>
      </c>
      <c r="Q290" s="82">
        <f>VLOOKUP(P290,'Tableau coefficient '!$A$3:$B$1004,2,FALSE)</f>
        <v>128</v>
      </c>
      <c r="R290" s="81" t="s">
        <v>1507</v>
      </c>
      <c r="S290" s="79">
        <v>32</v>
      </c>
      <c r="T290" s="79" t="str">
        <f t="shared" si="165"/>
        <v>S32</v>
      </c>
      <c r="U290" s="82">
        <f>VLOOKUP(T290,'Tableau coefficient '!$A$3:$B$1004,2,FALSE)</f>
        <v>83.25</v>
      </c>
      <c r="V290" s="83">
        <v>0</v>
      </c>
      <c r="W290" s="84">
        <v>0</v>
      </c>
      <c r="X290" s="84" t="str">
        <f t="shared" si="166"/>
        <v>00</v>
      </c>
      <c r="Y290" s="85">
        <f>(VLOOKUP(X290,'Tableau coefficient '!$A$3:$B$1004,2,FALSE))*2</f>
        <v>0</v>
      </c>
      <c r="Z290" s="83">
        <v>0</v>
      </c>
      <c r="AA290" s="75">
        <v>0</v>
      </c>
      <c r="AB290" s="84" t="str">
        <f t="shared" si="167"/>
        <v>00</v>
      </c>
      <c r="AC290" s="85">
        <f>(VLOOKUP(AB290,'Tableau coefficient '!$A$3:$B$1004,2,FALSE))*2</f>
        <v>0</v>
      </c>
      <c r="AD290" s="81" t="s">
        <v>1568</v>
      </c>
      <c r="AE290" s="79">
        <v>12</v>
      </c>
      <c r="AF290" s="79" t="str">
        <f t="shared" ref="AF290:AF352" si="177">(AD290&amp;AE290)</f>
        <v>L12</v>
      </c>
      <c r="AG290" s="82">
        <f>VLOOKUP(AF290,'Tableau coefficient '!$A$3:$B$1004,2,FALSE)</f>
        <v>202.5</v>
      </c>
      <c r="AH290" s="81">
        <v>0</v>
      </c>
      <c r="AI290" s="79">
        <v>0</v>
      </c>
      <c r="AJ290" s="79" t="str">
        <f t="shared" si="169"/>
        <v>00</v>
      </c>
      <c r="AK290" s="82">
        <f>VLOOKUP(AJ290,'Tableau coefficient '!$A$3:$B$1004,2,FALSE)</f>
        <v>0</v>
      </c>
      <c r="AL290" s="81">
        <v>0</v>
      </c>
      <c r="AM290" s="79">
        <v>0</v>
      </c>
      <c r="AN290" s="79" t="str">
        <f t="shared" si="170"/>
        <v>00</v>
      </c>
      <c r="AO290" s="82">
        <f>VLOOKUP(AN290,'Tableau coefficient '!$A$3:$B$1004,2,FALSE)</f>
        <v>0</v>
      </c>
      <c r="AP290" s="81">
        <v>0</v>
      </c>
      <c r="AQ290" s="79">
        <v>0</v>
      </c>
      <c r="AR290" s="79" t="str">
        <f t="shared" si="171"/>
        <v>00</v>
      </c>
      <c r="AS290" s="82">
        <f>VLOOKUP(AR290,'Tableau coefficient '!$A$3:$B$1004,2,FALSE)</f>
        <v>0</v>
      </c>
      <c r="AT290" s="81">
        <v>0</v>
      </c>
      <c r="AU290" s="79">
        <v>0</v>
      </c>
      <c r="AV290" s="79" t="str">
        <f t="shared" si="172"/>
        <v>00</v>
      </c>
      <c r="AW290" s="82">
        <f>VLOOKUP(AV290,'Tableau coefficient '!$A$3:$B$1004,2,FALSE)</f>
        <v>0</v>
      </c>
      <c r="AX290" s="81">
        <v>0</v>
      </c>
      <c r="AY290" s="79">
        <v>0</v>
      </c>
      <c r="AZ290" s="79" t="str">
        <f t="shared" si="173"/>
        <v>00</v>
      </c>
      <c r="BA290" s="82">
        <f>VLOOKUP(AZ290,'Tableau coefficient '!$A$3:$B$1004,2,FALSE)</f>
        <v>0</v>
      </c>
      <c r="BB290" s="83" t="s">
        <v>1507</v>
      </c>
      <c r="BC290" s="84">
        <v>62</v>
      </c>
      <c r="BD290" s="84" t="str">
        <f t="shared" si="174"/>
        <v>S62</v>
      </c>
      <c r="BE290" s="85">
        <f>(VLOOKUP(BD290,'Tableau coefficient '!$A$3:$B$1004,2,FALSE))*2</f>
        <v>121.5</v>
      </c>
      <c r="BF290" s="81">
        <v>0</v>
      </c>
      <c r="BG290" s="79">
        <v>0</v>
      </c>
      <c r="BH290" s="79" t="str">
        <f t="shared" si="175"/>
        <v>00</v>
      </c>
      <c r="BI290" s="82">
        <f>VLOOKUP(BH290,'Tableau coefficient '!$A$3:$B$1004,2,FALSE)</f>
        <v>0</v>
      </c>
      <c r="BJ290" s="81">
        <v>0</v>
      </c>
      <c r="BK290" s="79">
        <v>0</v>
      </c>
      <c r="BL290" s="79" t="str">
        <f t="shared" si="176"/>
        <v>00</v>
      </c>
      <c r="BM290" s="82">
        <f>VLOOKUP(BL290,'Tableau coefficient '!$A$3:$B$1004,2,FALSE)</f>
        <v>0</v>
      </c>
      <c r="BN290" s="86">
        <f t="shared" si="160"/>
        <v>620</v>
      </c>
      <c r="BO290" s="79">
        <f t="shared" si="161"/>
        <v>94</v>
      </c>
    </row>
    <row r="291" spans="1:67" ht="14" customHeight="1">
      <c r="A291" s="89" t="s">
        <v>1487</v>
      </c>
      <c r="B291" s="80" t="s">
        <v>1101</v>
      </c>
      <c r="C291" s="99" t="s">
        <v>5</v>
      </c>
      <c r="D291" s="99" t="s">
        <v>1650</v>
      </c>
      <c r="E291" s="80" t="s">
        <v>16</v>
      </c>
      <c r="F291" s="81">
        <v>0</v>
      </c>
      <c r="G291" s="79">
        <v>0</v>
      </c>
      <c r="H291" s="79" t="str">
        <f t="shared" si="162"/>
        <v>00</v>
      </c>
      <c r="I291" s="82">
        <f>VLOOKUP(H291,'Tableau coefficient '!$A$3:$B$1004,2,FALSE)</f>
        <v>0</v>
      </c>
      <c r="J291" s="81">
        <v>0</v>
      </c>
      <c r="K291" s="79">
        <v>0</v>
      </c>
      <c r="L291" s="79" t="str">
        <f t="shared" si="163"/>
        <v>00</v>
      </c>
      <c r="M291" s="82">
        <f>VLOOKUP(L291,'Tableau coefficient '!$A$3:$B$1004,2,FALSE)</f>
        <v>0</v>
      </c>
      <c r="N291" s="81">
        <v>0</v>
      </c>
      <c r="O291" s="79">
        <v>0</v>
      </c>
      <c r="P291" s="79" t="str">
        <f t="shared" si="164"/>
        <v>00</v>
      </c>
      <c r="Q291" s="82">
        <f>VLOOKUP(P291,'Tableau coefficient '!$A$3:$B$1004,2,FALSE)</f>
        <v>0</v>
      </c>
      <c r="R291" s="81">
        <v>0</v>
      </c>
      <c r="S291" s="79">
        <v>0</v>
      </c>
      <c r="T291" s="79" t="str">
        <f t="shared" si="165"/>
        <v>00</v>
      </c>
      <c r="U291" s="82">
        <f>VLOOKUP(T291,'Tableau coefficient '!$A$3:$B$1004,2,FALSE)</f>
        <v>0</v>
      </c>
      <c r="V291" s="83">
        <v>0</v>
      </c>
      <c r="W291" s="84">
        <v>0</v>
      </c>
      <c r="X291" s="84" t="str">
        <f t="shared" si="166"/>
        <v>00</v>
      </c>
      <c r="Y291" s="85">
        <f>(VLOOKUP(X291,'Tableau coefficient '!$A$3:$B$1004,2,FALSE))*2</f>
        <v>0</v>
      </c>
      <c r="Z291" s="83">
        <v>0</v>
      </c>
      <c r="AA291" s="75">
        <v>0</v>
      </c>
      <c r="AB291" s="84" t="str">
        <f t="shared" si="167"/>
        <v>00</v>
      </c>
      <c r="AC291" s="85">
        <f>(VLOOKUP(AB291,'Tableau coefficient '!$A$3:$B$1004,2,FALSE))*2</f>
        <v>0</v>
      </c>
      <c r="AD291" s="81">
        <v>0</v>
      </c>
      <c r="AE291" s="79">
        <v>0</v>
      </c>
      <c r="AF291" s="79" t="str">
        <f t="shared" si="177"/>
        <v>00</v>
      </c>
      <c r="AG291" s="82">
        <f>VLOOKUP(AF291,'Tableau coefficient '!$A$3:$B$1004,2,FALSE)</f>
        <v>0</v>
      </c>
      <c r="AH291" s="81">
        <v>0</v>
      </c>
      <c r="AI291" s="79">
        <v>0</v>
      </c>
      <c r="AJ291" s="79" t="str">
        <f t="shared" si="169"/>
        <v>00</v>
      </c>
      <c r="AK291" s="82">
        <f>VLOOKUP(AJ291,'Tableau coefficient '!$A$3:$B$1004,2,FALSE)</f>
        <v>0</v>
      </c>
      <c r="AL291" s="81">
        <v>0</v>
      </c>
      <c r="AM291" s="79">
        <v>0</v>
      </c>
      <c r="AN291" s="79" t="str">
        <f t="shared" si="170"/>
        <v>00</v>
      </c>
      <c r="AO291" s="82">
        <f>VLOOKUP(AN291,'Tableau coefficient '!$A$3:$B$1004,2,FALSE)</f>
        <v>0</v>
      </c>
      <c r="AP291" s="81">
        <v>0</v>
      </c>
      <c r="AQ291" s="79">
        <v>0</v>
      </c>
      <c r="AR291" s="79" t="str">
        <f t="shared" si="171"/>
        <v>00</v>
      </c>
      <c r="AS291" s="82">
        <f>VLOOKUP(AR291,'Tableau coefficient '!$A$3:$B$1004,2,FALSE)</f>
        <v>0</v>
      </c>
      <c r="AT291" s="81">
        <v>0</v>
      </c>
      <c r="AU291" s="79">
        <v>0</v>
      </c>
      <c r="AV291" s="79" t="str">
        <f t="shared" si="172"/>
        <v>00</v>
      </c>
      <c r="AW291" s="82">
        <f>VLOOKUP(AV291,'Tableau coefficient '!$A$3:$B$1004,2,FALSE)</f>
        <v>0</v>
      </c>
      <c r="AX291" s="81">
        <v>0</v>
      </c>
      <c r="AY291" s="79">
        <v>0</v>
      </c>
      <c r="AZ291" s="79" t="str">
        <f t="shared" si="173"/>
        <v>00</v>
      </c>
      <c r="BA291" s="82">
        <f>VLOOKUP(AZ291,'Tableau coefficient '!$A$3:$B$1004,2,FALSE)</f>
        <v>0</v>
      </c>
      <c r="BB291" s="83">
        <v>0</v>
      </c>
      <c r="BC291" s="84">
        <v>0</v>
      </c>
      <c r="BD291" s="84" t="str">
        <f t="shared" si="174"/>
        <v>00</v>
      </c>
      <c r="BE291" s="85">
        <f>(VLOOKUP(BD291,'Tableau coefficient '!$A$3:$B$1004,2,FALSE))*2</f>
        <v>0</v>
      </c>
      <c r="BF291" s="81">
        <v>0</v>
      </c>
      <c r="BG291" s="79">
        <v>0</v>
      </c>
      <c r="BH291" s="79" t="str">
        <f t="shared" si="175"/>
        <v>00</v>
      </c>
      <c r="BI291" s="82">
        <f>VLOOKUP(BH291,'Tableau coefficient '!$A$3:$B$1004,2,FALSE)</f>
        <v>0</v>
      </c>
      <c r="BJ291" s="81">
        <v>0</v>
      </c>
      <c r="BK291" s="79">
        <v>0</v>
      </c>
      <c r="BL291" s="79" t="str">
        <f t="shared" si="176"/>
        <v>00</v>
      </c>
      <c r="BM291" s="82">
        <f>VLOOKUP(BL291,'Tableau coefficient '!$A$3:$B$1004,2,FALSE)</f>
        <v>0</v>
      </c>
      <c r="BN291" s="86">
        <f t="shared" si="160"/>
        <v>0</v>
      </c>
      <c r="BO291" s="79">
        <f t="shared" si="161"/>
        <v>303</v>
      </c>
    </row>
    <row r="292" spans="1:67" ht="14" customHeight="1">
      <c r="A292" s="89" t="s">
        <v>1488</v>
      </c>
      <c r="B292" s="80" t="s">
        <v>1489</v>
      </c>
      <c r="C292" s="99" t="s">
        <v>5</v>
      </c>
      <c r="D292" s="99" t="s">
        <v>1648</v>
      </c>
      <c r="E292" s="80" t="s">
        <v>11</v>
      </c>
      <c r="F292" s="81">
        <v>0</v>
      </c>
      <c r="G292" s="79">
        <v>0</v>
      </c>
      <c r="H292" s="79" t="str">
        <f t="shared" si="162"/>
        <v>00</v>
      </c>
      <c r="I292" s="82">
        <f>VLOOKUP(H292,'Tableau coefficient '!$A$3:$B$1004,2,FALSE)</f>
        <v>0</v>
      </c>
      <c r="J292" s="81">
        <v>0</v>
      </c>
      <c r="K292" s="79">
        <v>0</v>
      </c>
      <c r="L292" s="79" t="str">
        <f t="shared" si="163"/>
        <v>00</v>
      </c>
      <c r="M292" s="82">
        <f>VLOOKUP(L292,'Tableau coefficient '!$A$3:$B$1004,2,FALSE)</f>
        <v>0</v>
      </c>
      <c r="N292" s="81">
        <v>0</v>
      </c>
      <c r="O292" s="79">
        <v>0</v>
      </c>
      <c r="P292" s="79" t="str">
        <f t="shared" si="164"/>
        <v>00</v>
      </c>
      <c r="Q292" s="82">
        <f>VLOOKUP(P292,'Tableau coefficient '!$A$3:$B$1004,2,FALSE)</f>
        <v>0</v>
      </c>
      <c r="R292" s="81" t="s">
        <v>1506</v>
      </c>
      <c r="S292" s="79">
        <v>30</v>
      </c>
      <c r="T292" s="79" t="str">
        <f t="shared" si="165"/>
        <v>XS30</v>
      </c>
      <c r="U292" s="82">
        <f>VLOOKUP(T292,'Tableau coefficient '!$A$3:$B$1004,2,FALSE)</f>
        <v>56.5</v>
      </c>
      <c r="V292" s="83">
        <v>0</v>
      </c>
      <c r="W292" s="84">
        <v>0</v>
      </c>
      <c r="X292" s="84" t="str">
        <f t="shared" si="166"/>
        <v>00</v>
      </c>
      <c r="Y292" s="85">
        <f>(VLOOKUP(X292,'Tableau coefficient '!$A$3:$B$1004,2,FALSE))*2</f>
        <v>0</v>
      </c>
      <c r="Z292" s="83" t="s">
        <v>1507</v>
      </c>
      <c r="AA292" s="75">
        <v>15</v>
      </c>
      <c r="AB292" s="84" t="str">
        <f t="shared" si="167"/>
        <v>S15</v>
      </c>
      <c r="AC292" s="85">
        <f>(VLOOKUP(AB292,'Tableau coefficient '!$A$3:$B$1004,2,FALSE))*2</f>
        <v>192</v>
      </c>
      <c r="AD292" s="81">
        <v>0</v>
      </c>
      <c r="AE292" s="79">
        <v>0</v>
      </c>
      <c r="AF292" s="79" t="str">
        <f t="shared" si="177"/>
        <v>00</v>
      </c>
      <c r="AG292" s="82">
        <f>VLOOKUP(AF292,'Tableau coefficient '!$A$3:$B$1004,2,FALSE)</f>
        <v>0</v>
      </c>
      <c r="AH292" s="81">
        <v>0</v>
      </c>
      <c r="AI292" s="79">
        <v>0</v>
      </c>
      <c r="AJ292" s="79" t="str">
        <f t="shared" si="169"/>
        <v>00</v>
      </c>
      <c r="AK292" s="82">
        <f>VLOOKUP(AJ292,'Tableau coefficient '!$A$3:$B$1004,2,FALSE)</f>
        <v>0</v>
      </c>
      <c r="AL292" s="81" t="s">
        <v>5</v>
      </c>
      <c r="AM292" s="79">
        <v>82</v>
      </c>
      <c r="AN292" s="79" t="str">
        <f t="shared" si="170"/>
        <v>M82</v>
      </c>
      <c r="AO292" s="82">
        <f>VLOOKUP(AN292,'Tableau coefficient '!$A$3:$B$1004,2,FALSE)</f>
        <v>61</v>
      </c>
      <c r="AP292" s="81">
        <v>0</v>
      </c>
      <c r="AQ292" s="79">
        <v>0</v>
      </c>
      <c r="AR292" s="79" t="str">
        <f t="shared" si="171"/>
        <v>00</v>
      </c>
      <c r="AS292" s="82">
        <f>VLOOKUP(AR292,'Tableau coefficient '!$A$3:$B$1004,2,FALSE)</f>
        <v>0</v>
      </c>
      <c r="AT292" s="81">
        <v>0</v>
      </c>
      <c r="AU292" s="79">
        <v>0</v>
      </c>
      <c r="AV292" s="79" t="str">
        <f t="shared" si="172"/>
        <v>00</v>
      </c>
      <c r="AW292" s="82">
        <f>VLOOKUP(AV292,'Tableau coefficient '!$A$3:$B$1004,2,FALSE)</f>
        <v>0</v>
      </c>
      <c r="AX292" s="81">
        <v>0</v>
      </c>
      <c r="AY292" s="79">
        <v>0</v>
      </c>
      <c r="AZ292" s="79" t="str">
        <f t="shared" si="173"/>
        <v>00</v>
      </c>
      <c r="BA292" s="82">
        <f>VLOOKUP(AZ292,'Tableau coefficient '!$A$3:$B$1004,2,FALSE)</f>
        <v>0</v>
      </c>
      <c r="BB292" s="83" t="s">
        <v>1507</v>
      </c>
      <c r="BC292" s="84">
        <v>61</v>
      </c>
      <c r="BD292" s="84" t="str">
        <f t="shared" si="174"/>
        <v>S61</v>
      </c>
      <c r="BE292" s="85">
        <f>(VLOOKUP(BD292,'Tableau coefficient '!$A$3:$B$1004,2,FALSE))*2</f>
        <v>123</v>
      </c>
      <c r="BF292" s="81">
        <v>0</v>
      </c>
      <c r="BG292" s="79">
        <v>0</v>
      </c>
      <c r="BH292" s="79" t="str">
        <f t="shared" si="175"/>
        <v>00</v>
      </c>
      <c r="BI292" s="82">
        <f>VLOOKUP(BH292,'Tableau coefficient '!$A$3:$B$1004,2,FALSE)</f>
        <v>0</v>
      </c>
      <c r="BJ292" s="81">
        <v>0</v>
      </c>
      <c r="BK292" s="79">
        <v>0</v>
      </c>
      <c r="BL292" s="79" t="str">
        <f t="shared" si="176"/>
        <v>00</v>
      </c>
      <c r="BM292" s="82">
        <f>VLOOKUP(BL292,'Tableau coefficient '!$A$3:$B$1004,2,FALSE)</f>
        <v>0</v>
      </c>
      <c r="BN292" s="86">
        <f t="shared" si="160"/>
        <v>432.5</v>
      </c>
      <c r="BO292" s="79">
        <f t="shared" si="161"/>
        <v>143</v>
      </c>
    </row>
    <row r="293" spans="1:67" ht="14" customHeight="1">
      <c r="A293" s="89" t="s">
        <v>1490</v>
      </c>
      <c r="B293" s="80" t="s">
        <v>1491</v>
      </c>
      <c r="C293" s="99" t="s">
        <v>5</v>
      </c>
      <c r="D293" s="99" t="s">
        <v>1647</v>
      </c>
      <c r="E293" s="80" t="s">
        <v>16</v>
      </c>
      <c r="F293" s="81">
        <v>0</v>
      </c>
      <c r="G293" s="79">
        <v>0</v>
      </c>
      <c r="H293" s="79" t="str">
        <f t="shared" si="162"/>
        <v>00</v>
      </c>
      <c r="I293" s="82">
        <f>VLOOKUP(H293,'Tableau coefficient '!$A$3:$B$1004,2,FALSE)</f>
        <v>0</v>
      </c>
      <c r="J293" s="81">
        <v>0</v>
      </c>
      <c r="K293" s="79">
        <v>0</v>
      </c>
      <c r="L293" s="79" t="str">
        <f t="shared" si="163"/>
        <v>00</v>
      </c>
      <c r="M293" s="82">
        <f>VLOOKUP(L293,'Tableau coefficient '!$A$3:$B$1004,2,FALSE)</f>
        <v>0</v>
      </c>
      <c r="N293" s="81">
        <v>0</v>
      </c>
      <c r="O293" s="79">
        <v>0</v>
      </c>
      <c r="P293" s="79" t="str">
        <f t="shared" si="164"/>
        <v>00</v>
      </c>
      <c r="Q293" s="82">
        <f>VLOOKUP(P293,'Tableau coefficient '!$A$3:$B$1004,2,FALSE)</f>
        <v>0</v>
      </c>
      <c r="R293" s="81">
        <v>0</v>
      </c>
      <c r="S293" s="79">
        <v>0</v>
      </c>
      <c r="T293" s="79" t="str">
        <f t="shared" si="165"/>
        <v>00</v>
      </c>
      <c r="U293" s="82">
        <f>VLOOKUP(T293,'Tableau coefficient '!$A$3:$B$1004,2,FALSE)</f>
        <v>0</v>
      </c>
      <c r="V293" s="83">
        <v>0</v>
      </c>
      <c r="W293" s="84">
        <v>0</v>
      </c>
      <c r="X293" s="84" t="str">
        <f t="shared" si="166"/>
        <v>00</v>
      </c>
      <c r="Y293" s="85">
        <f>(VLOOKUP(X293,'Tableau coefficient '!$A$3:$B$1004,2,FALSE))*2</f>
        <v>0</v>
      </c>
      <c r="Z293" s="83">
        <v>0</v>
      </c>
      <c r="AA293" s="75">
        <v>0</v>
      </c>
      <c r="AB293" s="84" t="str">
        <f t="shared" si="167"/>
        <v>00</v>
      </c>
      <c r="AC293" s="85">
        <f>(VLOOKUP(AB293,'Tableau coefficient '!$A$3:$B$1004,2,FALSE))*2</f>
        <v>0</v>
      </c>
      <c r="AD293" s="81">
        <v>0</v>
      </c>
      <c r="AE293" s="79">
        <v>0</v>
      </c>
      <c r="AF293" s="79" t="str">
        <f t="shared" si="177"/>
        <v>00</v>
      </c>
      <c r="AG293" s="82">
        <f>VLOOKUP(AF293,'Tableau coefficient '!$A$3:$B$1004,2,FALSE)</f>
        <v>0</v>
      </c>
      <c r="AH293" s="81">
        <v>0</v>
      </c>
      <c r="AI293" s="79">
        <v>0</v>
      </c>
      <c r="AJ293" s="79" t="str">
        <f t="shared" si="169"/>
        <v>00</v>
      </c>
      <c r="AK293" s="82">
        <f>VLOOKUP(AJ293,'Tableau coefficient '!$A$3:$B$1004,2,FALSE)</f>
        <v>0</v>
      </c>
      <c r="AL293" s="81">
        <v>0</v>
      </c>
      <c r="AM293" s="79">
        <v>0</v>
      </c>
      <c r="AN293" s="79" t="str">
        <f t="shared" si="170"/>
        <v>00</v>
      </c>
      <c r="AO293" s="82">
        <f>VLOOKUP(AN293,'Tableau coefficient '!$A$3:$B$1004,2,FALSE)</f>
        <v>0</v>
      </c>
      <c r="AP293" s="81">
        <v>0</v>
      </c>
      <c r="AQ293" s="79">
        <v>0</v>
      </c>
      <c r="AR293" s="79" t="str">
        <f t="shared" si="171"/>
        <v>00</v>
      </c>
      <c r="AS293" s="82">
        <f>VLOOKUP(AR293,'Tableau coefficient '!$A$3:$B$1004,2,FALSE)</f>
        <v>0</v>
      </c>
      <c r="AT293" s="81">
        <v>0</v>
      </c>
      <c r="AU293" s="79">
        <v>0</v>
      </c>
      <c r="AV293" s="79" t="str">
        <f t="shared" si="172"/>
        <v>00</v>
      </c>
      <c r="AW293" s="82">
        <f>VLOOKUP(AV293,'Tableau coefficient '!$A$3:$B$1004,2,FALSE)</f>
        <v>0</v>
      </c>
      <c r="AX293" s="81">
        <v>0</v>
      </c>
      <c r="AY293" s="79">
        <v>0</v>
      </c>
      <c r="AZ293" s="79" t="str">
        <f t="shared" si="173"/>
        <v>00</v>
      </c>
      <c r="BA293" s="82">
        <f>VLOOKUP(AZ293,'Tableau coefficient '!$A$3:$B$1004,2,FALSE)</f>
        <v>0</v>
      </c>
      <c r="BB293" s="83">
        <v>0</v>
      </c>
      <c r="BC293" s="84">
        <v>0</v>
      </c>
      <c r="BD293" s="84" t="str">
        <f t="shared" si="174"/>
        <v>00</v>
      </c>
      <c r="BE293" s="85">
        <f>(VLOOKUP(BD293,'Tableau coefficient '!$A$3:$B$1004,2,FALSE))*2</f>
        <v>0</v>
      </c>
      <c r="BF293" s="81">
        <v>0</v>
      </c>
      <c r="BG293" s="79">
        <v>0</v>
      </c>
      <c r="BH293" s="79" t="str">
        <f t="shared" si="175"/>
        <v>00</v>
      </c>
      <c r="BI293" s="82">
        <f>VLOOKUP(BH293,'Tableau coefficient '!$A$3:$B$1004,2,FALSE)</f>
        <v>0</v>
      </c>
      <c r="BJ293" s="81">
        <v>0</v>
      </c>
      <c r="BK293" s="79">
        <v>0</v>
      </c>
      <c r="BL293" s="79" t="str">
        <f t="shared" si="176"/>
        <v>00</v>
      </c>
      <c r="BM293" s="82">
        <f>VLOOKUP(BL293,'Tableau coefficient '!$A$3:$B$1004,2,FALSE)</f>
        <v>0</v>
      </c>
      <c r="BN293" s="86">
        <f t="shared" si="160"/>
        <v>0</v>
      </c>
      <c r="BO293" s="79">
        <f t="shared" si="161"/>
        <v>303</v>
      </c>
    </row>
    <row r="294" spans="1:67" ht="14" customHeight="1">
      <c r="A294" s="90" t="s">
        <v>1390</v>
      </c>
      <c r="B294" s="91" t="s">
        <v>1411</v>
      </c>
      <c r="C294" s="99" t="s">
        <v>5</v>
      </c>
      <c r="D294" s="99" t="s">
        <v>1650</v>
      </c>
      <c r="E294" s="80" t="s">
        <v>11</v>
      </c>
      <c r="F294" s="81">
        <v>0</v>
      </c>
      <c r="G294" s="79">
        <v>0</v>
      </c>
      <c r="H294" s="79" t="str">
        <f t="shared" si="162"/>
        <v>00</v>
      </c>
      <c r="I294" s="82">
        <f>VLOOKUP(H294,'Tableau coefficient '!$A$3:$B$1004,2,FALSE)</f>
        <v>0</v>
      </c>
      <c r="J294" s="81">
        <v>0</v>
      </c>
      <c r="K294" s="79">
        <v>0</v>
      </c>
      <c r="L294" s="79" t="str">
        <f t="shared" si="163"/>
        <v>00</v>
      </c>
      <c r="M294" s="82">
        <f>VLOOKUP(L294,'Tableau coefficient '!$A$3:$B$1004,2,FALSE)</f>
        <v>0</v>
      </c>
      <c r="N294" s="81" t="s">
        <v>1507</v>
      </c>
      <c r="O294" s="79">
        <v>5</v>
      </c>
      <c r="P294" s="79" t="str">
        <f t="shared" si="164"/>
        <v>S5</v>
      </c>
      <c r="Q294" s="82">
        <f>VLOOKUP(P294,'Tableau coefficient '!$A$3:$B$1004,2,FALSE)</f>
        <v>142.5</v>
      </c>
      <c r="R294" s="81">
        <v>0</v>
      </c>
      <c r="S294" s="79">
        <v>0</v>
      </c>
      <c r="T294" s="79" t="str">
        <f t="shared" si="165"/>
        <v>00</v>
      </c>
      <c r="U294" s="82">
        <f>VLOOKUP(T294,'Tableau coefficient '!$A$3:$B$1004,2,FALSE)</f>
        <v>0</v>
      </c>
      <c r="V294" s="83" t="s">
        <v>1507</v>
      </c>
      <c r="W294" s="84">
        <v>5</v>
      </c>
      <c r="X294" s="84" t="str">
        <f t="shared" si="166"/>
        <v>S5</v>
      </c>
      <c r="Y294" s="85">
        <f>(VLOOKUP(X294,'Tableau coefficient '!$A$3:$B$1004,2,FALSE))*2</f>
        <v>285</v>
      </c>
      <c r="Z294" s="83" t="s">
        <v>1507</v>
      </c>
      <c r="AA294" s="75">
        <v>2</v>
      </c>
      <c r="AB294" s="84" t="str">
        <f t="shared" si="167"/>
        <v>S2</v>
      </c>
      <c r="AC294" s="85">
        <f>(VLOOKUP(AB294,'Tableau coefficient '!$A$3:$B$1004,2,FALSE))*2</f>
        <v>375</v>
      </c>
      <c r="AD294" s="81">
        <v>0</v>
      </c>
      <c r="AE294" s="79">
        <v>0</v>
      </c>
      <c r="AF294" s="79" t="str">
        <f t="shared" si="177"/>
        <v>00</v>
      </c>
      <c r="AG294" s="82">
        <f>VLOOKUP(AF294,'Tableau coefficient '!$A$3:$B$1004,2,FALSE)</f>
        <v>0</v>
      </c>
      <c r="AH294" s="81">
        <v>0</v>
      </c>
      <c r="AI294" s="79">
        <v>0</v>
      </c>
      <c r="AJ294" s="79" t="str">
        <f t="shared" si="169"/>
        <v>00</v>
      </c>
      <c r="AK294" s="82">
        <f>VLOOKUP(AJ294,'Tableau coefficient '!$A$3:$B$1004,2,FALSE)</f>
        <v>0</v>
      </c>
      <c r="AL294" s="81">
        <v>0</v>
      </c>
      <c r="AM294" s="79">
        <v>0</v>
      </c>
      <c r="AN294" s="79" t="str">
        <f t="shared" si="170"/>
        <v>00</v>
      </c>
      <c r="AO294" s="82">
        <f>VLOOKUP(AN294,'Tableau coefficient '!$A$3:$B$1004,2,FALSE)</f>
        <v>0</v>
      </c>
      <c r="AP294" s="81">
        <v>0</v>
      </c>
      <c r="AQ294" s="79">
        <v>0</v>
      </c>
      <c r="AR294" s="79" t="str">
        <f t="shared" si="171"/>
        <v>00</v>
      </c>
      <c r="AS294" s="82">
        <f>VLOOKUP(AR294,'Tableau coefficient '!$A$3:$B$1004,2,FALSE)</f>
        <v>0</v>
      </c>
      <c r="AT294" s="81">
        <v>0</v>
      </c>
      <c r="AU294" s="79">
        <v>0</v>
      </c>
      <c r="AV294" s="79" t="str">
        <f t="shared" si="172"/>
        <v>00</v>
      </c>
      <c r="AW294" s="82">
        <f>VLOOKUP(AV294,'Tableau coefficient '!$A$3:$B$1004,2,FALSE)</f>
        <v>0</v>
      </c>
      <c r="AX294" s="81" t="s">
        <v>1507</v>
      </c>
      <c r="AY294" s="79">
        <v>4</v>
      </c>
      <c r="AZ294" s="79" t="str">
        <f t="shared" si="173"/>
        <v>S4</v>
      </c>
      <c r="BA294" s="82">
        <f>VLOOKUP(AZ294,'Tableau coefficient '!$A$3:$B$1004,2,FALSE)</f>
        <v>150</v>
      </c>
      <c r="BB294" s="83" t="s">
        <v>1507</v>
      </c>
      <c r="BC294" s="84">
        <v>6</v>
      </c>
      <c r="BD294" s="84" t="str">
        <f t="shared" si="174"/>
        <v>S6</v>
      </c>
      <c r="BE294" s="85">
        <f>(VLOOKUP(BD294,'Tableau coefficient '!$A$3:$B$1004,2,FALSE))*2</f>
        <v>270</v>
      </c>
      <c r="BF294" s="81">
        <v>0</v>
      </c>
      <c r="BG294" s="79">
        <v>0</v>
      </c>
      <c r="BH294" s="79" t="str">
        <f t="shared" si="175"/>
        <v>00</v>
      </c>
      <c r="BI294" s="82">
        <f>VLOOKUP(BH294,'Tableau coefficient '!$A$3:$B$1004,2,FALSE)</f>
        <v>0</v>
      </c>
      <c r="BJ294" s="81">
        <v>0</v>
      </c>
      <c r="BK294" s="79">
        <v>0</v>
      </c>
      <c r="BL294" s="79" t="str">
        <f t="shared" si="176"/>
        <v>00</v>
      </c>
      <c r="BM294" s="82">
        <f>VLOOKUP(BL294,'Tableau coefficient '!$A$3:$B$1004,2,FALSE)</f>
        <v>0</v>
      </c>
      <c r="BN294" s="86">
        <f t="shared" si="160"/>
        <v>1222.5</v>
      </c>
      <c r="BO294" s="79">
        <f t="shared" si="161"/>
        <v>18</v>
      </c>
    </row>
    <row r="295" spans="1:67" ht="14" customHeight="1">
      <c r="A295" s="89" t="s">
        <v>1492</v>
      </c>
      <c r="B295" s="80" t="s">
        <v>1481</v>
      </c>
      <c r="C295" s="99" t="s">
        <v>5</v>
      </c>
      <c r="D295" s="99" t="s">
        <v>1647</v>
      </c>
      <c r="E295" s="80" t="s">
        <v>15</v>
      </c>
      <c r="F295" s="81">
        <v>0</v>
      </c>
      <c r="G295" s="79">
        <v>0</v>
      </c>
      <c r="H295" s="79" t="str">
        <f t="shared" si="162"/>
        <v>00</v>
      </c>
      <c r="I295" s="82">
        <f>VLOOKUP(H295,'Tableau coefficient '!$A$3:$B$1004,2,FALSE)</f>
        <v>0</v>
      </c>
      <c r="J295" s="81">
        <v>0</v>
      </c>
      <c r="K295" s="79">
        <v>0</v>
      </c>
      <c r="L295" s="79" t="str">
        <f t="shared" si="163"/>
        <v>00</v>
      </c>
      <c r="M295" s="82">
        <f>VLOOKUP(L295,'Tableau coefficient '!$A$3:$B$1004,2,FALSE)</f>
        <v>0</v>
      </c>
      <c r="N295" s="81">
        <v>0</v>
      </c>
      <c r="O295" s="79">
        <v>0</v>
      </c>
      <c r="P295" s="79" t="str">
        <f t="shared" si="164"/>
        <v>00</v>
      </c>
      <c r="Q295" s="82">
        <f>VLOOKUP(P295,'Tableau coefficient '!$A$3:$B$1004,2,FALSE)</f>
        <v>0</v>
      </c>
      <c r="R295" s="81">
        <v>0</v>
      </c>
      <c r="S295" s="79">
        <v>0</v>
      </c>
      <c r="T295" s="79" t="str">
        <f t="shared" si="165"/>
        <v>00</v>
      </c>
      <c r="U295" s="82">
        <f>VLOOKUP(T295,'Tableau coefficient '!$A$3:$B$1004,2,FALSE)</f>
        <v>0</v>
      </c>
      <c r="V295" s="83">
        <v>0</v>
      </c>
      <c r="W295" s="84">
        <v>0</v>
      </c>
      <c r="X295" s="84" t="str">
        <f t="shared" si="166"/>
        <v>00</v>
      </c>
      <c r="Y295" s="85">
        <f>(VLOOKUP(X295,'Tableau coefficient '!$A$3:$B$1004,2,FALSE))*2</f>
        <v>0</v>
      </c>
      <c r="Z295" s="83">
        <v>0</v>
      </c>
      <c r="AA295" s="75">
        <v>0</v>
      </c>
      <c r="AB295" s="84" t="str">
        <f t="shared" si="167"/>
        <v>00</v>
      </c>
      <c r="AC295" s="85">
        <f>(VLOOKUP(AB295,'Tableau coefficient '!$A$3:$B$1004,2,FALSE))*2</f>
        <v>0</v>
      </c>
      <c r="AD295" s="81">
        <v>0</v>
      </c>
      <c r="AE295" s="79">
        <v>0</v>
      </c>
      <c r="AF295" s="79" t="str">
        <f t="shared" si="177"/>
        <v>00</v>
      </c>
      <c r="AG295" s="82">
        <f>VLOOKUP(AF295,'Tableau coefficient '!$A$3:$B$1004,2,FALSE)</f>
        <v>0</v>
      </c>
      <c r="AH295" s="81">
        <v>0</v>
      </c>
      <c r="AI295" s="79">
        <v>0</v>
      </c>
      <c r="AJ295" s="79" t="str">
        <f t="shared" si="169"/>
        <v>00</v>
      </c>
      <c r="AK295" s="82">
        <f>VLOOKUP(AJ295,'Tableau coefficient '!$A$3:$B$1004,2,FALSE)</f>
        <v>0</v>
      </c>
      <c r="AL295" s="81">
        <v>0</v>
      </c>
      <c r="AM295" s="79">
        <v>0</v>
      </c>
      <c r="AN295" s="79" t="str">
        <f t="shared" si="170"/>
        <v>00</v>
      </c>
      <c r="AO295" s="82">
        <f>VLOOKUP(AN295,'Tableau coefficient '!$A$3:$B$1004,2,FALSE)</f>
        <v>0</v>
      </c>
      <c r="AP295" s="81">
        <v>0</v>
      </c>
      <c r="AQ295" s="79">
        <v>0</v>
      </c>
      <c r="AR295" s="79" t="str">
        <f t="shared" si="171"/>
        <v>00</v>
      </c>
      <c r="AS295" s="82">
        <f>VLOOKUP(AR295,'Tableau coefficient '!$A$3:$B$1004,2,FALSE)</f>
        <v>0</v>
      </c>
      <c r="AT295" s="81">
        <v>0</v>
      </c>
      <c r="AU295" s="79">
        <v>0</v>
      </c>
      <c r="AV295" s="79" t="str">
        <f t="shared" si="172"/>
        <v>00</v>
      </c>
      <c r="AW295" s="82">
        <f>VLOOKUP(AV295,'Tableau coefficient '!$A$3:$B$1004,2,FALSE)</f>
        <v>0</v>
      </c>
      <c r="AX295" s="81">
        <v>0</v>
      </c>
      <c r="AY295" s="79">
        <v>0</v>
      </c>
      <c r="AZ295" s="79" t="str">
        <f t="shared" si="173"/>
        <v>00</v>
      </c>
      <c r="BA295" s="82">
        <f>VLOOKUP(AZ295,'Tableau coefficient '!$A$3:$B$1004,2,FALSE)</f>
        <v>0</v>
      </c>
      <c r="BB295" s="83">
        <v>0</v>
      </c>
      <c r="BC295" s="84">
        <v>0</v>
      </c>
      <c r="BD295" s="84" t="str">
        <f t="shared" si="174"/>
        <v>00</v>
      </c>
      <c r="BE295" s="85">
        <f>(VLOOKUP(BD295,'Tableau coefficient '!$A$3:$B$1004,2,FALSE))*2</f>
        <v>0</v>
      </c>
      <c r="BF295" s="81">
        <v>0</v>
      </c>
      <c r="BG295" s="79">
        <v>0</v>
      </c>
      <c r="BH295" s="79" t="str">
        <f t="shared" si="175"/>
        <v>00</v>
      </c>
      <c r="BI295" s="82">
        <f>VLOOKUP(BH295,'Tableau coefficient '!$A$3:$B$1004,2,FALSE)</f>
        <v>0</v>
      </c>
      <c r="BJ295" s="81">
        <v>0</v>
      </c>
      <c r="BK295" s="79">
        <v>0</v>
      </c>
      <c r="BL295" s="79" t="str">
        <f t="shared" si="176"/>
        <v>00</v>
      </c>
      <c r="BM295" s="82">
        <f>VLOOKUP(BL295,'Tableau coefficient '!$A$3:$B$1004,2,FALSE)</f>
        <v>0</v>
      </c>
      <c r="BN295" s="86">
        <f t="shared" si="160"/>
        <v>0</v>
      </c>
      <c r="BO295" s="79">
        <f t="shared" si="161"/>
        <v>303</v>
      </c>
    </row>
    <row r="296" spans="1:67" ht="14" customHeight="1">
      <c r="A296" s="89" t="s">
        <v>1275</v>
      </c>
      <c r="B296" s="80" t="s">
        <v>1493</v>
      </c>
      <c r="C296" s="99" t="s">
        <v>5</v>
      </c>
      <c r="D296" s="99" t="s">
        <v>1652</v>
      </c>
      <c r="E296" s="80" t="s">
        <v>11</v>
      </c>
      <c r="F296" s="81">
        <v>0</v>
      </c>
      <c r="G296" s="79">
        <v>0</v>
      </c>
      <c r="H296" s="79" t="str">
        <f t="shared" si="162"/>
        <v>00</v>
      </c>
      <c r="I296" s="82">
        <f>VLOOKUP(H296,'Tableau coefficient '!$A$3:$B$1004,2,FALSE)</f>
        <v>0</v>
      </c>
      <c r="J296" s="81">
        <v>0</v>
      </c>
      <c r="K296" s="79">
        <v>0</v>
      </c>
      <c r="L296" s="79" t="str">
        <f t="shared" si="163"/>
        <v>00</v>
      </c>
      <c r="M296" s="82">
        <f>VLOOKUP(L296,'Tableau coefficient '!$A$3:$B$1004,2,FALSE)</f>
        <v>0</v>
      </c>
      <c r="N296" s="81">
        <v>0</v>
      </c>
      <c r="O296" s="79">
        <v>0</v>
      </c>
      <c r="P296" s="79" t="str">
        <f t="shared" si="164"/>
        <v>00</v>
      </c>
      <c r="Q296" s="82">
        <f>VLOOKUP(P296,'Tableau coefficient '!$A$3:$B$1004,2,FALSE)</f>
        <v>0</v>
      </c>
      <c r="R296" s="81">
        <v>0</v>
      </c>
      <c r="S296" s="79">
        <v>0</v>
      </c>
      <c r="T296" s="79" t="str">
        <f t="shared" si="165"/>
        <v>00</v>
      </c>
      <c r="U296" s="82">
        <f>VLOOKUP(T296,'Tableau coefficient '!$A$3:$B$1004,2,FALSE)</f>
        <v>0</v>
      </c>
      <c r="V296" s="83" t="s">
        <v>1507</v>
      </c>
      <c r="W296" s="84">
        <v>41</v>
      </c>
      <c r="X296" s="84" t="str">
        <f t="shared" si="166"/>
        <v>S41</v>
      </c>
      <c r="Y296" s="85">
        <f>(VLOOKUP(X296,'Tableau coefficient '!$A$3:$B$1004,2,FALSE))*2</f>
        <v>153</v>
      </c>
      <c r="Z296" s="83">
        <v>0</v>
      </c>
      <c r="AA296" s="75">
        <v>0</v>
      </c>
      <c r="AB296" s="84" t="str">
        <f t="shared" si="167"/>
        <v>00</v>
      </c>
      <c r="AC296" s="85">
        <f>(VLOOKUP(AB296,'Tableau coefficient '!$A$3:$B$1004,2,FALSE))*2</f>
        <v>0</v>
      </c>
      <c r="AD296" s="81" t="s">
        <v>1507</v>
      </c>
      <c r="AE296" s="79">
        <v>35</v>
      </c>
      <c r="AF296" s="79" t="str">
        <f t="shared" si="177"/>
        <v>S35</v>
      </c>
      <c r="AG296" s="82">
        <f>VLOOKUP(AF296,'Tableau coefficient '!$A$3:$B$1004,2,FALSE)</f>
        <v>81</v>
      </c>
      <c r="AH296" s="81">
        <v>0</v>
      </c>
      <c r="AI296" s="79">
        <v>0</v>
      </c>
      <c r="AJ296" s="79" t="str">
        <f t="shared" si="169"/>
        <v>00</v>
      </c>
      <c r="AK296" s="82">
        <f>VLOOKUP(AJ296,'Tableau coefficient '!$A$3:$B$1004,2,FALSE)</f>
        <v>0</v>
      </c>
      <c r="AL296" s="81" t="s">
        <v>5</v>
      </c>
      <c r="AM296" s="79">
        <v>92</v>
      </c>
      <c r="AN296" s="79" t="str">
        <f t="shared" si="170"/>
        <v>M92</v>
      </c>
      <c r="AO296" s="82">
        <f>VLOOKUP(AN296,'Tableau coefficient '!$A$3:$B$1004,2,FALSE)</f>
        <v>51</v>
      </c>
      <c r="AP296" s="81">
        <v>0</v>
      </c>
      <c r="AQ296" s="79">
        <v>0</v>
      </c>
      <c r="AR296" s="79" t="str">
        <f t="shared" si="171"/>
        <v>00</v>
      </c>
      <c r="AS296" s="82">
        <f>VLOOKUP(AR296,'Tableau coefficient '!$A$3:$B$1004,2,FALSE)</f>
        <v>0</v>
      </c>
      <c r="AT296" s="81">
        <v>0</v>
      </c>
      <c r="AU296" s="79">
        <v>0</v>
      </c>
      <c r="AV296" s="79" t="str">
        <f t="shared" si="172"/>
        <v>00</v>
      </c>
      <c r="AW296" s="82">
        <f>VLOOKUP(AV296,'Tableau coefficient '!$A$3:$B$1004,2,FALSE)</f>
        <v>0</v>
      </c>
      <c r="AX296" s="81">
        <v>0</v>
      </c>
      <c r="AY296" s="79">
        <v>0</v>
      </c>
      <c r="AZ296" s="79" t="str">
        <f t="shared" si="173"/>
        <v>00</v>
      </c>
      <c r="BA296" s="82">
        <f>VLOOKUP(AZ296,'Tableau coefficient '!$A$3:$B$1004,2,FALSE)</f>
        <v>0</v>
      </c>
      <c r="BB296" s="83" t="s">
        <v>1507</v>
      </c>
      <c r="BC296" s="84">
        <v>53</v>
      </c>
      <c r="BD296" s="84" t="str">
        <f t="shared" si="174"/>
        <v>S53</v>
      </c>
      <c r="BE296" s="85">
        <f>(VLOOKUP(BD296,'Tableau coefficient '!$A$3:$B$1004,2,FALSE))*2</f>
        <v>135</v>
      </c>
      <c r="BF296" s="81">
        <v>0</v>
      </c>
      <c r="BG296" s="79">
        <v>0</v>
      </c>
      <c r="BH296" s="79" t="str">
        <f t="shared" si="175"/>
        <v>00</v>
      </c>
      <c r="BI296" s="82">
        <f>VLOOKUP(BH296,'Tableau coefficient '!$A$3:$B$1004,2,FALSE)</f>
        <v>0</v>
      </c>
      <c r="BJ296" s="81">
        <v>0</v>
      </c>
      <c r="BK296" s="79">
        <v>0</v>
      </c>
      <c r="BL296" s="79" t="str">
        <f t="shared" si="176"/>
        <v>00</v>
      </c>
      <c r="BM296" s="82">
        <f>VLOOKUP(BL296,'Tableau coefficient '!$A$3:$B$1004,2,FALSE)</f>
        <v>0</v>
      </c>
      <c r="BN296" s="86">
        <f t="shared" si="160"/>
        <v>420</v>
      </c>
      <c r="BO296" s="79">
        <f t="shared" si="161"/>
        <v>146</v>
      </c>
    </row>
    <row r="297" spans="1:67" ht="14" customHeight="1">
      <c r="A297" s="89" t="s">
        <v>1494</v>
      </c>
      <c r="B297" s="80" t="s">
        <v>1495</v>
      </c>
      <c r="C297" s="99" t="s">
        <v>5</v>
      </c>
      <c r="D297" s="99" t="s">
        <v>1647</v>
      </c>
      <c r="E297" s="80" t="s">
        <v>11</v>
      </c>
      <c r="F297" s="81" t="s">
        <v>1506</v>
      </c>
      <c r="G297" s="79">
        <v>23</v>
      </c>
      <c r="H297" s="79" t="str">
        <f t="shared" si="162"/>
        <v>XS23</v>
      </c>
      <c r="I297" s="82">
        <f>VLOOKUP(H297,'Tableau coefficient '!$A$3:$B$1004,2,FALSE)</f>
        <v>60</v>
      </c>
      <c r="J297" s="81" t="s">
        <v>1507</v>
      </c>
      <c r="K297" s="79">
        <v>24</v>
      </c>
      <c r="L297" s="79" t="str">
        <f t="shared" si="163"/>
        <v>S24</v>
      </c>
      <c r="M297" s="82">
        <f>VLOOKUP(L297,'Tableau coefficient '!$A$3:$B$1004,2,FALSE)</f>
        <v>89.25</v>
      </c>
      <c r="N297" s="81" t="s">
        <v>1507</v>
      </c>
      <c r="O297" s="79">
        <v>22</v>
      </c>
      <c r="P297" s="79" t="str">
        <f t="shared" si="164"/>
        <v>S22</v>
      </c>
      <c r="Q297" s="82">
        <f>VLOOKUP(P297,'Tableau coefficient '!$A$3:$B$1004,2,FALSE)</f>
        <v>90.75</v>
      </c>
      <c r="R297" s="81" t="s">
        <v>1507</v>
      </c>
      <c r="S297" s="79">
        <v>41</v>
      </c>
      <c r="T297" s="79" t="str">
        <f t="shared" si="165"/>
        <v>S41</v>
      </c>
      <c r="U297" s="82">
        <f>VLOOKUP(T297,'Tableau coefficient '!$A$3:$B$1004,2,FALSE)</f>
        <v>76.5</v>
      </c>
      <c r="V297" s="83" t="s">
        <v>1507</v>
      </c>
      <c r="W297" s="84">
        <v>34</v>
      </c>
      <c r="X297" s="84" t="str">
        <f t="shared" si="166"/>
        <v>S34</v>
      </c>
      <c r="Y297" s="85">
        <f>(VLOOKUP(X297,'Tableau coefficient '!$A$3:$B$1004,2,FALSE))*2</f>
        <v>163.5</v>
      </c>
      <c r="Z297" s="83">
        <v>0</v>
      </c>
      <c r="AA297" s="75">
        <v>0</v>
      </c>
      <c r="AB297" s="84" t="str">
        <f t="shared" si="167"/>
        <v>00</v>
      </c>
      <c r="AC297" s="85">
        <f>(VLOOKUP(AB297,'Tableau coefficient '!$A$3:$B$1004,2,FALSE))*2</f>
        <v>0</v>
      </c>
      <c r="AD297" s="81" t="s">
        <v>1568</v>
      </c>
      <c r="AE297" s="79">
        <v>28</v>
      </c>
      <c r="AF297" s="79" t="str">
        <f t="shared" si="177"/>
        <v>L28</v>
      </c>
      <c r="AG297" s="82">
        <f>VLOOKUP(AF297,'Tableau coefficient '!$A$3:$B$1004,2,FALSE)</f>
        <v>172.5</v>
      </c>
      <c r="AH297" s="81">
        <v>0</v>
      </c>
      <c r="AI297" s="79">
        <v>0</v>
      </c>
      <c r="AJ297" s="79" t="str">
        <f t="shared" si="169"/>
        <v>00</v>
      </c>
      <c r="AK297" s="82">
        <f>VLOOKUP(AJ297,'Tableau coefficient '!$A$3:$B$1004,2,FALSE)</f>
        <v>0</v>
      </c>
      <c r="AL297" s="81" t="s">
        <v>5</v>
      </c>
      <c r="AM297" s="79">
        <v>56</v>
      </c>
      <c r="AN297" s="79" t="str">
        <f t="shared" si="170"/>
        <v>M56</v>
      </c>
      <c r="AO297" s="82">
        <f>VLOOKUP(AN297,'Tableau coefficient '!$A$3:$B$1004,2,FALSE)</f>
        <v>87</v>
      </c>
      <c r="AP297" s="81">
        <v>0</v>
      </c>
      <c r="AQ297" s="79">
        <v>0</v>
      </c>
      <c r="AR297" s="79" t="str">
        <f t="shared" si="171"/>
        <v>00</v>
      </c>
      <c r="AS297" s="82">
        <f>VLOOKUP(AR297,'Tableau coefficient '!$A$3:$B$1004,2,FALSE)</f>
        <v>0</v>
      </c>
      <c r="AT297" s="81">
        <v>0</v>
      </c>
      <c r="AU297" s="79">
        <v>0</v>
      </c>
      <c r="AV297" s="79" t="str">
        <f t="shared" si="172"/>
        <v>00</v>
      </c>
      <c r="AW297" s="82">
        <f>VLOOKUP(AV297,'Tableau coefficient '!$A$3:$B$1004,2,FALSE)</f>
        <v>0</v>
      </c>
      <c r="AX297" s="81">
        <v>0</v>
      </c>
      <c r="AY297" s="79">
        <v>0</v>
      </c>
      <c r="AZ297" s="79" t="str">
        <f t="shared" si="173"/>
        <v>00</v>
      </c>
      <c r="BA297" s="82">
        <f>VLOOKUP(AZ297,'Tableau coefficient '!$A$3:$B$1004,2,FALSE)</f>
        <v>0</v>
      </c>
      <c r="BB297" s="83">
        <v>0</v>
      </c>
      <c r="BC297" s="84">
        <v>0</v>
      </c>
      <c r="BD297" s="84" t="str">
        <f t="shared" si="174"/>
        <v>00</v>
      </c>
      <c r="BE297" s="85">
        <f>(VLOOKUP(BD297,'Tableau coefficient '!$A$3:$B$1004,2,FALSE))*2</f>
        <v>0</v>
      </c>
      <c r="BF297" s="81">
        <v>0</v>
      </c>
      <c r="BG297" s="79">
        <v>0</v>
      </c>
      <c r="BH297" s="79" t="str">
        <f t="shared" si="175"/>
        <v>00</v>
      </c>
      <c r="BI297" s="82">
        <f>VLOOKUP(BH297,'Tableau coefficient '!$A$3:$B$1004,2,FALSE)</f>
        <v>0</v>
      </c>
      <c r="BJ297" s="81">
        <v>0</v>
      </c>
      <c r="BK297" s="79">
        <v>0</v>
      </c>
      <c r="BL297" s="79" t="str">
        <f t="shared" si="176"/>
        <v>00</v>
      </c>
      <c r="BM297" s="82">
        <f>VLOOKUP(BL297,'Tableau coefficient '!$A$3:$B$1004,2,FALSE)</f>
        <v>0</v>
      </c>
      <c r="BN297" s="86">
        <f t="shared" si="160"/>
        <v>739.5</v>
      </c>
      <c r="BO297" s="79">
        <f t="shared" si="161"/>
        <v>67</v>
      </c>
    </row>
    <row r="298" spans="1:67" ht="14" customHeight="1">
      <c r="A298" s="89" t="s">
        <v>1496</v>
      </c>
      <c r="B298" s="80" t="s">
        <v>1497</v>
      </c>
      <c r="C298" s="99" t="s">
        <v>5</v>
      </c>
      <c r="D298" s="99" t="s">
        <v>1650</v>
      </c>
      <c r="E298" s="80" t="s">
        <v>13</v>
      </c>
      <c r="F298" s="81">
        <v>0</v>
      </c>
      <c r="G298" s="79">
        <v>0</v>
      </c>
      <c r="H298" s="79" t="str">
        <f t="shared" si="162"/>
        <v>00</v>
      </c>
      <c r="I298" s="82">
        <f>VLOOKUP(H298,'Tableau coefficient '!$A$3:$B$1004,2,FALSE)</f>
        <v>0</v>
      </c>
      <c r="J298" s="81" t="s">
        <v>1507</v>
      </c>
      <c r="K298" s="79">
        <v>47</v>
      </c>
      <c r="L298" s="79" t="str">
        <f t="shared" si="163"/>
        <v>S47</v>
      </c>
      <c r="M298" s="82">
        <f>VLOOKUP(L298,'Tableau coefficient '!$A$3:$B$1004,2,FALSE)</f>
        <v>72</v>
      </c>
      <c r="N298" s="81" t="s">
        <v>5</v>
      </c>
      <c r="O298" s="79">
        <v>19</v>
      </c>
      <c r="P298" s="79" t="str">
        <f t="shared" si="164"/>
        <v>M19</v>
      </c>
      <c r="Q298" s="82">
        <f>VLOOKUP(P298,'Tableau coefficient '!$A$3:$B$1004,2,FALSE)</f>
        <v>124</v>
      </c>
      <c r="R298" s="81" t="s">
        <v>1507</v>
      </c>
      <c r="S298" s="79">
        <v>53</v>
      </c>
      <c r="T298" s="79" t="str">
        <f t="shared" si="165"/>
        <v>S53</v>
      </c>
      <c r="U298" s="82">
        <f>VLOOKUP(T298,'Tableau coefficient '!$A$3:$B$1004,2,FALSE)</f>
        <v>67.5</v>
      </c>
      <c r="V298" s="83">
        <v>0</v>
      </c>
      <c r="W298" s="84">
        <v>0</v>
      </c>
      <c r="X298" s="84" t="str">
        <f t="shared" si="166"/>
        <v>00</v>
      </c>
      <c r="Y298" s="85">
        <f>(VLOOKUP(X298,'Tableau coefficient '!$A$3:$B$1004,2,FALSE))*2</f>
        <v>0</v>
      </c>
      <c r="Z298" s="83" t="s">
        <v>1507</v>
      </c>
      <c r="AA298" s="75">
        <v>9</v>
      </c>
      <c r="AB298" s="84" t="str">
        <f t="shared" si="167"/>
        <v>S9</v>
      </c>
      <c r="AC298" s="85">
        <f>(VLOOKUP(AB298,'Tableau coefficient '!$A$3:$B$1004,2,FALSE))*2</f>
        <v>225</v>
      </c>
      <c r="AD298" s="81">
        <v>0</v>
      </c>
      <c r="AE298" s="79">
        <v>0</v>
      </c>
      <c r="AF298" s="79" t="str">
        <f t="shared" si="177"/>
        <v>00</v>
      </c>
      <c r="AG298" s="82">
        <f>VLOOKUP(AF298,'Tableau coefficient '!$A$3:$B$1004,2,FALSE)</f>
        <v>0</v>
      </c>
      <c r="AH298" s="81">
        <v>0</v>
      </c>
      <c r="AI298" s="79">
        <v>0</v>
      </c>
      <c r="AJ298" s="79" t="str">
        <f t="shared" si="169"/>
        <v>00</v>
      </c>
      <c r="AK298" s="82">
        <f>VLOOKUP(AJ298,'Tableau coefficient '!$A$3:$B$1004,2,FALSE)</f>
        <v>0</v>
      </c>
      <c r="AL298" s="81" t="s">
        <v>5</v>
      </c>
      <c r="AM298" s="79">
        <v>94</v>
      </c>
      <c r="AN298" s="79" t="str">
        <f t="shared" si="170"/>
        <v>M94</v>
      </c>
      <c r="AO298" s="82">
        <f>VLOOKUP(AN298,'Tableau coefficient '!$A$3:$B$1004,2,FALSE)</f>
        <v>49</v>
      </c>
      <c r="AP298" s="81">
        <v>0</v>
      </c>
      <c r="AQ298" s="79">
        <v>0</v>
      </c>
      <c r="AR298" s="79" t="str">
        <f t="shared" si="171"/>
        <v>00</v>
      </c>
      <c r="AS298" s="82">
        <f>VLOOKUP(AR298,'Tableau coefficient '!$A$3:$B$1004,2,FALSE)</f>
        <v>0</v>
      </c>
      <c r="AT298" s="81">
        <v>0</v>
      </c>
      <c r="AU298" s="79">
        <v>0</v>
      </c>
      <c r="AV298" s="79" t="str">
        <f t="shared" si="172"/>
        <v>00</v>
      </c>
      <c r="AW298" s="82">
        <f>VLOOKUP(AV298,'Tableau coefficient '!$A$3:$B$1004,2,FALSE)</f>
        <v>0</v>
      </c>
      <c r="AX298" s="81">
        <v>0</v>
      </c>
      <c r="AY298" s="79">
        <v>0</v>
      </c>
      <c r="AZ298" s="79" t="str">
        <f t="shared" si="173"/>
        <v>00</v>
      </c>
      <c r="BA298" s="82">
        <f>VLOOKUP(AZ298,'Tableau coefficient '!$A$3:$B$1004,2,FALSE)</f>
        <v>0</v>
      </c>
      <c r="BB298" s="83">
        <v>0</v>
      </c>
      <c r="BC298" s="84">
        <v>0</v>
      </c>
      <c r="BD298" s="84" t="str">
        <f t="shared" si="174"/>
        <v>00</v>
      </c>
      <c r="BE298" s="85">
        <f>(VLOOKUP(BD298,'Tableau coefficient '!$A$3:$B$1004,2,FALSE))*2</f>
        <v>0</v>
      </c>
      <c r="BF298" s="81">
        <v>0</v>
      </c>
      <c r="BG298" s="79">
        <v>0</v>
      </c>
      <c r="BH298" s="79" t="str">
        <f t="shared" si="175"/>
        <v>00</v>
      </c>
      <c r="BI298" s="82">
        <f>VLOOKUP(BH298,'Tableau coefficient '!$A$3:$B$1004,2,FALSE)</f>
        <v>0</v>
      </c>
      <c r="BJ298" s="81">
        <v>0</v>
      </c>
      <c r="BK298" s="79">
        <v>0</v>
      </c>
      <c r="BL298" s="79" t="str">
        <f t="shared" si="176"/>
        <v>00</v>
      </c>
      <c r="BM298" s="82">
        <f>VLOOKUP(BL298,'Tableau coefficient '!$A$3:$B$1004,2,FALSE)</f>
        <v>0</v>
      </c>
      <c r="BN298" s="86">
        <f t="shared" ref="BN298:BN320" si="178">SUM(M298,I298,Q298,U298,Y298,AC298,AG298,AO298,AS298,BA298,BE298,BI298,BM298)</f>
        <v>537.5</v>
      </c>
      <c r="BO298" s="79">
        <f t="shared" si="161"/>
        <v>114</v>
      </c>
    </row>
    <row r="299" spans="1:67" ht="14" customHeight="1">
      <c r="A299" s="89" t="s">
        <v>1109</v>
      </c>
      <c r="B299" s="80" t="s">
        <v>1498</v>
      </c>
      <c r="C299" s="99" t="s">
        <v>5</v>
      </c>
      <c r="D299" s="99" t="s">
        <v>1650</v>
      </c>
      <c r="E299" s="80" t="s">
        <v>1067</v>
      </c>
      <c r="F299" s="81">
        <v>0</v>
      </c>
      <c r="G299" s="79">
        <v>0</v>
      </c>
      <c r="H299" s="79" t="str">
        <f t="shared" si="162"/>
        <v>00</v>
      </c>
      <c r="I299" s="82">
        <f>VLOOKUP(H299,'Tableau coefficient '!$A$3:$B$1004,2,FALSE)</f>
        <v>0</v>
      </c>
      <c r="J299" s="81" t="s">
        <v>1507</v>
      </c>
      <c r="K299" s="79">
        <v>31</v>
      </c>
      <c r="L299" s="79" t="str">
        <f t="shared" si="163"/>
        <v>S31</v>
      </c>
      <c r="M299" s="82">
        <f>VLOOKUP(L299,'Tableau coefficient '!$A$3:$B$1004,2,FALSE)</f>
        <v>84</v>
      </c>
      <c r="N299" s="81" t="s">
        <v>1506</v>
      </c>
      <c r="O299" s="79">
        <v>11</v>
      </c>
      <c r="P299" s="79" t="str">
        <f t="shared" si="164"/>
        <v>XS11</v>
      </c>
      <c r="Q299" s="82">
        <f>VLOOKUP(P299,'Tableau coefficient '!$A$3:$B$1004,2,FALSE)</f>
        <v>70</v>
      </c>
      <c r="R299" s="110" t="s">
        <v>1506</v>
      </c>
      <c r="S299" s="79">
        <v>5</v>
      </c>
      <c r="T299" s="79" t="str">
        <f t="shared" si="165"/>
        <v>XS5</v>
      </c>
      <c r="U299" s="82">
        <f>VLOOKUP(T299,'Tableau coefficient '!$A$3:$B$1004,2,FALSE)</f>
        <v>95</v>
      </c>
      <c r="V299" s="83">
        <v>0</v>
      </c>
      <c r="W299" s="84">
        <v>0</v>
      </c>
      <c r="X299" s="84" t="str">
        <f t="shared" si="166"/>
        <v>00</v>
      </c>
      <c r="Y299" s="85">
        <f>(VLOOKUP(X299,'Tableau coefficient '!$A$3:$B$1004,2,FALSE))*2</f>
        <v>0</v>
      </c>
      <c r="Z299" s="83" t="s">
        <v>1507</v>
      </c>
      <c r="AA299" s="75">
        <v>7</v>
      </c>
      <c r="AB299" s="84" t="str">
        <f t="shared" si="167"/>
        <v>S7</v>
      </c>
      <c r="AC299" s="85">
        <f>(VLOOKUP(AB299,'Tableau coefficient '!$A$3:$B$1004,2,FALSE))*2</f>
        <v>255</v>
      </c>
      <c r="AD299" s="81">
        <v>0</v>
      </c>
      <c r="AE299" s="79">
        <v>0</v>
      </c>
      <c r="AF299" s="79" t="str">
        <f t="shared" si="177"/>
        <v>00</v>
      </c>
      <c r="AG299" s="82">
        <f>VLOOKUP(AF299,'Tableau coefficient '!$A$3:$B$1004,2,FALSE)</f>
        <v>0</v>
      </c>
      <c r="AH299" s="81">
        <v>0</v>
      </c>
      <c r="AI299" s="79">
        <v>0</v>
      </c>
      <c r="AJ299" s="79" t="str">
        <f t="shared" si="169"/>
        <v>00</v>
      </c>
      <c r="AK299" s="82">
        <f>VLOOKUP(AJ299,'Tableau coefficient '!$A$3:$B$1004,2,FALSE)</f>
        <v>0</v>
      </c>
      <c r="AL299" s="81">
        <v>0</v>
      </c>
      <c r="AM299" s="79">
        <v>0</v>
      </c>
      <c r="AN299" s="79" t="str">
        <f t="shared" si="170"/>
        <v>00</v>
      </c>
      <c r="AO299" s="82">
        <f>VLOOKUP(AN299,'Tableau coefficient '!$A$3:$B$1004,2,FALSE)</f>
        <v>0</v>
      </c>
      <c r="AP299" s="81">
        <v>0</v>
      </c>
      <c r="AQ299" s="79">
        <v>0</v>
      </c>
      <c r="AR299" s="79" t="str">
        <f t="shared" si="171"/>
        <v>00</v>
      </c>
      <c r="AS299" s="82">
        <f>VLOOKUP(AR299,'Tableau coefficient '!$A$3:$B$1004,2,FALSE)</f>
        <v>0</v>
      </c>
      <c r="AT299" s="81">
        <v>0</v>
      </c>
      <c r="AU299" s="79">
        <v>0</v>
      </c>
      <c r="AV299" s="79" t="str">
        <f t="shared" si="172"/>
        <v>00</v>
      </c>
      <c r="AW299" s="82">
        <f>VLOOKUP(AV299,'Tableau coefficient '!$A$3:$B$1004,2,FALSE)</f>
        <v>0</v>
      </c>
      <c r="AX299" s="81" t="s">
        <v>1506</v>
      </c>
      <c r="AY299" s="79">
        <v>24</v>
      </c>
      <c r="AZ299" s="79" t="str">
        <f t="shared" si="173"/>
        <v>XS24</v>
      </c>
      <c r="BA299" s="82">
        <f>VLOOKUP(AZ299,'Tableau coefficient '!$A$3:$B$1004,2,FALSE)</f>
        <v>59.5</v>
      </c>
      <c r="BB299" s="83" t="s">
        <v>1506</v>
      </c>
      <c r="BC299" s="84">
        <v>27</v>
      </c>
      <c r="BD299" s="84" t="str">
        <f t="shared" si="174"/>
        <v>XS27</v>
      </c>
      <c r="BE299" s="85">
        <f>(VLOOKUP(BD299,'Tableau coefficient '!$A$3:$B$1004,2,FALSE))*2</f>
        <v>116</v>
      </c>
      <c r="BF299" s="81">
        <v>0</v>
      </c>
      <c r="BG299" s="79">
        <v>0</v>
      </c>
      <c r="BH299" s="79" t="str">
        <f t="shared" si="175"/>
        <v>00</v>
      </c>
      <c r="BI299" s="82">
        <f>VLOOKUP(BH299,'Tableau coefficient '!$A$3:$B$1004,2,FALSE)</f>
        <v>0</v>
      </c>
      <c r="BJ299" s="81">
        <v>0</v>
      </c>
      <c r="BK299" s="79">
        <v>0</v>
      </c>
      <c r="BL299" s="79" t="str">
        <f t="shared" si="176"/>
        <v>00</v>
      </c>
      <c r="BM299" s="82">
        <f>VLOOKUP(BL299,'Tableau coefficient '!$A$3:$B$1004,2,FALSE)</f>
        <v>0</v>
      </c>
      <c r="BN299" s="86">
        <f t="shared" si="178"/>
        <v>679.5</v>
      </c>
      <c r="BO299" s="79">
        <f t="shared" si="161"/>
        <v>79</v>
      </c>
    </row>
    <row r="300" spans="1:67" ht="14" customHeight="1">
      <c r="A300" s="89" t="s">
        <v>1499</v>
      </c>
      <c r="B300" s="80" t="s">
        <v>1500</v>
      </c>
      <c r="C300" s="99" t="s">
        <v>5</v>
      </c>
      <c r="D300" s="99" t="s">
        <v>1647</v>
      </c>
      <c r="E300" s="80" t="s">
        <v>13</v>
      </c>
      <c r="F300" s="81">
        <v>0</v>
      </c>
      <c r="G300" s="79">
        <v>0</v>
      </c>
      <c r="H300" s="79" t="str">
        <f t="shared" si="162"/>
        <v>00</v>
      </c>
      <c r="I300" s="82">
        <f>VLOOKUP(H300,'Tableau coefficient '!$A$3:$B$1004,2,FALSE)</f>
        <v>0</v>
      </c>
      <c r="J300" s="81">
        <v>0</v>
      </c>
      <c r="K300" s="79">
        <v>0</v>
      </c>
      <c r="L300" s="79" t="str">
        <f t="shared" si="163"/>
        <v>00</v>
      </c>
      <c r="M300" s="82">
        <f>VLOOKUP(L300,'Tableau coefficient '!$A$3:$B$1004,2,FALSE)</f>
        <v>0</v>
      </c>
      <c r="N300" s="81" t="s">
        <v>5</v>
      </c>
      <c r="O300" s="79">
        <v>34</v>
      </c>
      <c r="P300" s="79" t="str">
        <f t="shared" si="164"/>
        <v>M34</v>
      </c>
      <c r="Q300" s="82">
        <f>VLOOKUP(P300,'Tableau coefficient '!$A$3:$B$1004,2,FALSE)</f>
        <v>109</v>
      </c>
      <c r="R300" s="81" t="s">
        <v>1507</v>
      </c>
      <c r="S300" s="79">
        <v>58</v>
      </c>
      <c r="T300" s="79" t="str">
        <f t="shared" si="165"/>
        <v>S58</v>
      </c>
      <c r="U300" s="82">
        <f>VLOOKUP(T300,'Tableau coefficient '!$A$3:$B$1004,2,FALSE)</f>
        <v>63.75</v>
      </c>
      <c r="V300" s="83">
        <v>0</v>
      </c>
      <c r="W300" s="84">
        <v>0</v>
      </c>
      <c r="X300" s="84" t="str">
        <f t="shared" si="166"/>
        <v>00</v>
      </c>
      <c r="Y300" s="85">
        <f>(VLOOKUP(X300,'Tableau coefficient '!$A$3:$B$1004,2,FALSE))*2</f>
        <v>0</v>
      </c>
      <c r="Z300" s="83">
        <v>0</v>
      </c>
      <c r="AA300" s="75">
        <v>0</v>
      </c>
      <c r="AB300" s="84" t="str">
        <f t="shared" si="167"/>
        <v>00</v>
      </c>
      <c r="AC300" s="85">
        <f>(VLOOKUP(AB300,'Tableau coefficient '!$A$3:$B$1004,2,FALSE))*2</f>
        <v>0</v>
      </c>
      <c r="AD300" s="81">
        <v>0</v>
      </c>
      <c r="AE300" s="79">
        <v>0</v>
      </c>
      <c r="AF300" s="79" t="str">
        <f t="shared" si="177"/>
        <v>00</v>
      </c>
      <c r="AG300" s="82">
        <f>VLOOKUP(AF300,'Tableau coefficient '!$A$3:$B$1004,2,FALSE)</f>
        <v>0</v>
      </c>
      <c r="AH300" s="81">
        <v>0</v>
      </c>
      <c r="AI300" s="79">
        <v>0</v>
      </c>
      <c r="AJ300" s="79" t="str">
        <f t="shared" si="169"/>
        <v>00</v>
      </c>
      <c r="AK300" s="82">
        <f>VLOOKUP(AJ300,'Tableau coefficient '!$A$3:$B$1004,2,FALSE)</f>
        <v>0</v>
      </c>
      <c r="AL300" s="81">
        <v>0</v>
      </c>
      <c r="AM300" s="79">
        <v>0</v>
      </c>
      <c r="AN300" s="79" t="str">
        <f t="shared" si="170"/>
        <v>00</v>
      </c>
      <c r="AO300" s="82">
        <f>VLOOKUP(AN300,'Tableau coefficient '!$A$3:$B$1004,2,FALSE)</f>
        <v>0</v>
      </c>
      <c r="AP300" s="81">
        <v>0</v>
      </c>
      <c r="AQ300" s="79">
        <v>0</v>
      </c>
      <c r="AR300" s="79" t="str">
        <f t="shared" si="171"/>
        <v>00</v>
      </c>
      <c r="AS300" s="82">
        <f>VLOOKUP(AR300,'Tableau coefficient '!$A$3:$B$1004,2,FALSE)</f>
        <v>0</v>
      </c>
      <c r="AT300" s="81">
        <v>0</v>
      </c>
      <c r="AU300" s="79">
        <v>0</v>
      </c>
      <c r="AV300" s="79" t="str">
        <f t="shared" si="172"/>
        <v>00</v>
      </c>
      <c r="AW300" s="82">
        <f>VLOOKUP(AV300,'Tableau coefficient '!$A$3:$B$1004,2,FALSE)</f>
        <v>0</v>
      </c>
      <c r="AX300" s="81">
        <v>0</v>
      </c>
      <c r="AY300" s="79">
        <v>0</v>
      </c>
      <c r="AZ300" s="79" t="str">
        <f t="shared" si="173"/>
        <v>00</v>
      </c>
      <c r="BA300" s="82">
        <f>VLOOKUP(AZ300,'Tableau coefficient '!$A$3:$B$1004,2,FALSE)</f>
        <v>0</v>
      </c>
      <c r="BB300" s="83">
        <v>0</v>
      </c>
      <c r="BC300" s="84">
        <v>0</v>
      </c>
      <c r="BD300" s="84" t="str">
        <f t="shared" si="174"/>
        <v>00</v>
      </c>
      <c r="BE300" s="85">
        <f>(VLOOKUP(BD300,'Tableau coefficient '!$A$3:$B$1004,2,FALSE))*2</f>
        <v>0</v>
      </c>
      <c r="BF300" s="81">
        <v>0</v>
      </c>
      <c r="BG300" s="79">
        <v>0</v>
      </c>
      <c r="BH300" s="79" t="str">
        <f t="shared" si="175"/>
        <v>00</v>
      </c>
      <c r="BI300" s="82">
        <f>VLOOKUP(BH300,'Tableau coefficient '!$A$3:$B$1004,2,FALSE)</f>
        <v>0</v>
      </c>
      <c r="BJ300" s="81">
        <v>0</v>
      </c>
      <c r="BK300" s="79">
        <v>0</v>
      </c>
      <c r="BL300" s="79" t="str">
        <f t="shared" si="176"/>
        <v>00</v>
      </c>
      <c r="BM300" s="82">
        <f>VLOOKUP(BL300,'Tableau coefficient '!$A$3:$B$1004,2,FALSE)</f>
        <v>0</v>
      </c>
      <c r="BN300" s="86">
        <f t="shared" si="178"/>
        <v>172.75</v>
      </c>
      <c r="BO300" s="79">
        <f t="shared" si="161"/>
        <v>248</v>
      </c>
    </row>
    <row r="301" spans="1:67" ht="14" customHeight="1">
      <c r="A301" s="89" t="s">
        <v>1501</v>
      </c>
      <c r="B301" s="80" t="s">
        <v>1502</v>
      </c>
      <c r="C301" s="99" t="s">
        <v>5</v>
      </c>
      <c r="D301" s="99" t="s">
        <v>1648</v>
      </c>
      <c r="E301" s="80" t="s">
        <v>13</v>
      </c>
      <c r="F301" s="81">
        <v>0</v>
      </c>
      <c r="G301" s="79">
        <v>0</v>
      </c>
      <c r="H301" s="79" t="str">
        <f t="shared" si="162"/>
        <v>00</v>
      </c>
      <c r="I301" s="82">
        <f>VLOOKUP(H301,'Tableau coefficient '!$A$3:$B$1004,2,FALSE)</f>
        <v>0</v>
      </c>
      <c r="J301" s="81">
        <v>0</v>
      </c>
      <c r="K301" s="79">
        <v>0</v>
      </c>
      <c r="L301" s="79" t="str">
        <f t="shared" si="163"/>
        <v>00</v>
      </c>
      <c r="M301" s="82">
        <f>VLOOKUP(L301,'Tableau coefficient '!$A$3:$B$1004,2,FALSE)</f>
        <v>0</v>
      </c>
      <c r="N301" s="81">
        <v>0</v>
      </c>
      <c r="O301" s="79">
        <v>0</v>
      </c>
      <c r="P301" s="79" t="str">
        <f t="shared" si="164"/>
        <v>00</v>
      </c>
      <c r="Q301" s="82">
        <f>VLOOKUP(P301,'Tableau coefficient '!$A$3:$B$1004,2,FALSE)</f>
        <v>0</v>
      </c>
      <c r="R301" s="81">
        <v>0</v>
      </c>
      <c r="S301" s="79">
        <v>0</v>
      </c>
      <c r="T301" s="79" t="str">
        <f t="shared" si="165"/>
        <v>00</v>
      </c>
      <c r="U301" s="82">
        <f>VLOOKUP(T301,'Tableau coefficient '!$A$3:$B$1004,2,FALSE)</f>
        <v>0</v>
      </c>
      <c r="V301" s="83">
        <v>0</v>
      </c>
      <c r="W301" s="84">
        <v>0</v>
      </c>
      <c r="X301" s="84" t="str">
        <f t="shared" si="166"/>
        <v>00</v>
      </c>
      <c r="Y301" s="85">
        <f>(VLOOKUP(X301,'Tableau coefficient '!$A$3:$B$1004,2,FALSE))*2</f>
        <v>0</v>
      </c>
      <c r="Z301" s="83">
        <v>0</v>
      </c>
      <c r="AA301" s="75">
        <v>0</v>
      </c>
      <c r="AB301" s="84" t="str">
        <f t="shared" si="167"/>
        <v>00</v>
      </c>
      <c r="AC301" s="85">
        <f>(VLOOKUP(AB301,'Tableau coefficient '!$A$3:$B$1004,2,FALSE))*2</f>
        <v>0</v>
      </c>
      <c r="AD301" s="81">
        <v>0</v>
      </c>
      <c r="AE301" s="79">
        <v>0</v>
      </c>
      <c r="AF301" s="79" t="str">
        <f t="shared" si="177"/>
        <v>00</v>
      </c>
      <c r="AG301" s="82">
        <f>VLOOKUP(AF301,'Tableau coefficient '!$A$3:$B$1004,2,FALSE)</f>
        <v>0</v>
      </c>
      <c r="AH301" s="81">
        <v>0</v>
      </c>
      <c r="AI301" s="79">
        <v>0</v>
      </c>
      <c r="AJ301" s="79" t="str">
        <f t="shared" si="169"/>
        <v>00</v>
      </c>
      <c r="AK301" s="82">
        <f>VLOOKUP(AJ301,'Tableau coefficient '!$A$3:$B$1004,2,FALSE)</f>
        <v>0</v>
      </c>
      <c r="AL301" s="81">
        <v>0</v>
      </c>
      <c r="AM301" s="79">
        <v>0</v>
      </c>
      <c r="AN301" s="79" t="str">
        <f t="shared" si="170"/>
        <v>00</v>
      </c>
      <c r="AO301" s="82">
        <f>VLOOKUP(AN301,'Tableau coefficient '!$A$3:$B$1004,2,FALSE)</f>
        <v>0</v>
      </c>
      <c r="AP301" s="81">
        <v>0</v>
      </c>
      <c r="AQ301" s="79">
        <v>0</v>
      </c>
      <c r="AR301" s="79" t="str">
        <f t="shared" si="171"/>
        <v>00</v>
      </c>
      <c r="AS301" s="82">
        <f>VLOOKUP(AR301,'Tableau coefficient '!$A$3:$B$1004,2,FALSE)</f>
        <v>0</v>
      </c>
      <c r="AT301" s="81">
        <v>0</v>
      </c>
      <c r="AU301" s="79">
        <v>0</v>
      </c>
      <c r="AV301" s="79" t="str">
        <f t="shared" si="172"/>
        <v>00</v>
      </c>
      <c r="AW301" s="82">
        <f>VLOOKUP(AV301,'Tableau coefficient '!$A$3:$B$1004,2,FALSE)</f>
        <v>0</v>
      </c>
      <c r="AX301" s="81">
        <v>0</v>
      </c>
      <c r="AY301" s="79">
        <v>0</v>
      </c>
      <c r="AZ301" s="79" t="str">
        <f t="shared" si="173"/>
        <v>00</v>
      </c>
      <c r="BA301" s="82">
        <f>VLOOKUP(AZ301,'Tableau coefficient '!$A$3:$B$1004,2,FALSE)</f>
        <v>0</v>
      </c>
      <c r="BB301" s="83">
        <v>0</v>
      </c>
      <c r="BC301" s="84">
        <v>0</v>
      </c>
      <c r="BD301" s="84" t="str">
        <f t="shared" si="174"/>
        <v>00</v>
      </c>
      <c r="BE301" s="85">
        <f>(VLOOKUP(BD301,'Tableau coefficient '!$A$3:$B$1004,2,FALSE))*2</f>
        <v>0</v>
      </c>
      <c r="BF301" s="81">
        <v>0</v>
      </c>
      <c r="BG301" s="79">
        <v>0</v>
      </c>
      <c r="BH301" s="79" t="str">
        <f t="shared" si="175"/>
        <v>00</v>
      </c>
      <c r="BI301" s="82">
        <f>VLOOKUP(BH301,'Tableau coefficient '!$A$3:$B$1004,2,FALSE)</f>
        <v>0</v>
      </c>
      <c r="BJ301" s="81">
        <v>0</v>
      </c>
      <c r="BK301" s="79">
        <v>0</v>
      </c>
      <c r="BL301" s="79" t="str">
        <f t="shared" si="176"/>
        <v>00</v>
      </c>
      <c r="BM301" s="82">
        <f>VLOOKUP(BL301,'Tableau coefficient '!$A$3:$B$1004,2,FALSE)</f>
        <v>0</v>
      </c>
      <c r="BN301" s="86">
        <f t="shared" si="178"/>
        <v>0</v>
      </c>
      <c r="BO301" s="79">
        <f t="shared" si="161"/>
        <v>303</v>
      </c>
    </row>
    <row r="302" spans="1:67" ht="14" customHeight="1">
      <c r="A302" s="89" t="s">
        <v>1516</v>
      </c>
      <c r="B302" s="80" t="s">
        <v>1517</v>
      </c>
      <c r="C302" s="99" t="s">
        <v>5</v>
      </c>
      <c r="D302" s="79" t="s">
        <v>1650</v>
      </c>
      <c r="E302" s="80" t="s">
        <v>1067</v>
      </c>
      <c r="F302" s="81">
        <v>0</v>
      </c>
      <c r="G302" s="79">
        <v>0</v>
      </c>
      <c r="H302" s="79" t="str">
        <f t="shared" si="162"/>
        <v>00</v>
      </c>
      <c r="I302" s="82">
        <f>VLOOKUP(H302,'Tableau coefficient '!$A$3:$B$1004,2,FALSE)</f>
        <v>0</v>
      </c>
      <c r="J302" s="81">
        <v>0</v>
      </c>
      <c r="K302" s="79">
        <v>0</v>
      </c>
      <c r="L302" s="79" t="str">
        <f t="shared" si="163"/>
        <v>00</v>
      </c>
      <c r="M302" s="82">
        <f>VLOOKUP(L302,'Tableau coefficient '!$A$3:$B$1004,2,FALSE)</f>
        <v>0</v>
      </c>
      <c r="N302" s="81">
        <v>0</v>
      </c>
      <c r="O302" s="79">
        <v>0</v>
      </c>
      <c r="P302" s="79" t="str">
        <f t="shared" si="164"/>
        <v>00</v>
      </c>
      <c r="Q302" s="82">
        <f>VLOOKUP(P302,'Tableau coefficient '!$A$3:$B$1004,2,FALSE)</f>
        <v>0</v>
      </c>
      <c r="R302" s="110" t="s">
        <v>1506</v>
      </c>
      <c r="S302" s="79">
        <v>10</v>
      </c>
      <c r="T302" s="79" t="str">
        <f t="shared" si="165"/>
        <v>XS10</v>
      </c>
      <c r="U302" s="82">
        <f>VLOOKUP(T302,'Tableau coefficient '!$A$3:$B$1004,2,FALSE)</f>
        <v>72.5</v>
      </c>
      <c r="V302" s="83">
        <v>0</v>
      </c>
      <c r="W302" s="84">
        <v>0</v>
      </c>
      <c r="X302" s="84" t="str">
        <f t="shared" si="166"/>
        <v>00</v>
      </c>
      <c r="Y302" s="85">
        <f>(VLOOKUP(X302,'Tableau coefficient '!$A$3:$B$1004,2,FALSE))*2</f>
        <v>0</v>
      </c>
      <c r="Z302" s="83">
        <v>0</v>
      </c>
      <c r="AA302" s="75">
        <v>0</v>
      </c>
      <c r="AB302" s="84" t="str">
        <f t="shared" si="167"/>
        <v>00</v>
      </c>
      <c r="AC302" s="85">
        <f>(VLOOKUP(AB302,'Tableau coefficient '!$A$3:$B$1004,2,FALSE))*2</f>
        <v>0</v>
      </c>
      <c r="AD302" s="81">
        <v>0</v>
      </c>
      <c r="AE302" s="79">
        <v>0</v>
      </c>
      <c r="AF302" s="79" t="str">
        <f t="shared" si="177"/>
        <v>00</v>
      </c>
      <c r="AG302" s="82">
        <f>VLOOKUP(AF302,'Tableau coefficient '!$A$3:$B$1004,2,FALSE)</f>
        <v>0</v>
      </c>
      <c r="AH302" s="81">
        <v>0</v>
      </c>
      <c r="AI302" s="79">
        <v>0</v>
      </c>
      <c r="AJ302" s="79" t="str">
        <f t="shared" si="169"/>
        <v>00</v>
      </c>
      <c r="AK302" s="82">
        <f>VLOOKUP(AJ302,'Tableau coefficient '!$A$3:$B$1004,2,FALSE)</f>
        <v>0</v>
      </c>
      <c r="AL302" s="81">
        <v>0</v>
      </c>
      <c r="AM302" s="79">
        <v>0</v>
      </c>
      <c r="AN302" s="79" t="str">
        <f t="shared" si="170"/>
        <v>00</v>
      </c>
      <c r="AO302" s="82">
        <f>VLOOKUP(AN302,'Tableau coefficient '!$A$3:$B$1004,2,FALSE)</f>
        <v>0</v>
      </c>
      <c r="AP302" s="81">
        <v>0</v>
      </c>
      <c r="AQ302" s="79">
        <v>0</v>
      </c>
      <c r="AR302" s="79" t="str">
        <f t="shared" si="171"/>
        <v>00</v>
      </c>
      <c r="AS302" s="82">
        <f>VLOOKUP(AR302,'Tableau coefficient '!$A$3:$B$1004,2,FALSE)</f>
        <v>0</v>
      </c>
      <c r="AT302" s="81">
        <v>0</v>
      </c>
      <c r="AU302" s="79">
        <v>0</v>
      </c>
      <c r="AV302" s="79" t="str">
        <f t="shared" si="172"/>
        <v>00</v>
      </c>
      <c r="AW302" s="82">
        <f>VLOOKUP(AV302,'Tableau coefficient '!$A$3:$B$1004,2,FALSE)</f>
        <v>0</v>
      </c>
      <c r="AX302" s="81">
        <v>0</v>
      </c>
      <c r="AY302" s="79">
        <v>0</v>
      </c>
      <c r="AZ302" s="79" t="str">
        <f t="shared" si="173"/>
        <v>00</v>
      </c>
      <c r="BA302" s="82">
        <f>VLOOKUP(AZ302,'Tableau coefficient '!$A$3:$B$1004,2,FALSE)</f>
        <v>0</v>
      </c>
      <c r="BB302" s="83">
        <v>0</v>
      </c>
      <c r="BC302" s="84">
        <v>0</v>
      </c>
      <c r="BD302" s="84" t="str">
        <f t="shared" si="174"/>
        <v>00</v>
      </c>
      <c r="BE302" s="85">
        <f>(VLOOKUP(BD302,'Tableau coefficient '!$A$3:$B$1004,2,FALSE))*2</f>
        <v>0</v>
      </c>
      <c r="BF302" s="81">
        <v>0</v>
      </c>
      <c r="BG302" s="79">
        <v>0</v>
      </c>
      <c r="BH302" s="79" t="str">
        <f t="shared" si="175"/>
        <v>00</v>
      </c>
      <c r="BI302" s="82">
        <f>VLOOKUP(BH302,'Tableau coefficient '!$A$3:$B$1004,2,FALSE)</f>
        <v>0</v>
      </c>
      <c r="BJ302" s="81">
        <v>0</v>
      </c>
      <c r="BK302" s="79">
        <v>0</v>
      </c>
      <c r="BL302" s="79" t="str">
        <f t="shared" si="176"/>
        <v>00</v>
      </c>
      <c r="BM302" s="82">
        <f>VLOOKUP(BL302,'Tableau coefficient '!$A$3:$B$1004,2,FALSE)</f>
        <v>0</v>
      </c>
      <c r="BN302" s="86">
        <f t="shared" si="178"/>
        <v>72.5</v>
      </c>
      <c r="BO302" s="79">
        <f t="shared" si="161"/>
        <v>283</v>
      </c>
    </row>
    <row r="303" spans="1:67" ht="14" customHeight="1">
      <c r="A303" s="111" t="s">
        <v>1170</v>
      </c>
      <c r="B303" s="112" t="s">
        <v>1254</v>
      </c>
      <c r="C303" s="118" t="s">
        <v>5</v>
      </c>
      <c r="D303" s="79" t="s">
        <v>1647</v>
      </c>
      <c r="E303" s="80" t="s">
        <v>11</v>
      </c>
      <c r="F303" s="81">
        <v>0</v>
      </c>
      <c r="G303" s="79">
        <v>0</v>
      </c>
      <c r="H303" s="79" t="str">
        <f>(F303&amp;G303)</f>
        <v>00</v>
      </c>
      <c r="I303" s="82">
        <f>VLOOKUP(H303,'Tableau coefficient '!$A$3:$B$1004,2,FALSE)</f>
        <v>0</v>
      </c>
      <c r="J303" s="81">
        <v>0</v>
      </c>
      <c r="K303" s="79">
        <v>0</v>
      </c>
      <c r="L303" s="79" t="str">
        <f>(J303&amp;K303)</f>
        <v>00</v>
      </c>
      <c r="M303" s="82">
        <f>VLOOKUP(L303,'Tableau coefficient '!$A$3:$B$1004,2,FALSE)</f>
        <v>0</v>
      </c>
      <c r="N303" s="81">
        <v>0</v>
      </c>
      <c r="O303" s="79">
        <v>0</v>
      </c>
      <c r="P303" s="79" t="str">
        <f>(N303&amp;O303)</f>
        <v>00</v>
      </c>
      <c r="Q303" s="82">
        <f>VLOOKUP(P303,'Tableau coefficient '!$A$3:$B$1004,2,FALSE)</f>
        <v>0</v>
      </c>
      <c r="R303" s="81">
        <v>0</v>
      </c>
      <c r="S303" s="79">
        <v>0</v>
      </c>
      <c r="T303" s="79" t="str">
        <f>(R303&amp;S303)</f>
        <v>00</v>
      </c>
      <c r="U303" s="82">
        <f>VLOOKUP(T303,'Tableau coefficient '!$A$3:$B$1004,2,FALSE)</f>
        <v>0</v>
      </c>
      <c r="V303" s="83" t="s">
        <v>1506</v>
      </c>
      <c r="W303" s="84">
        <v>41</v>
      </c>
      <c r="X303" s="84" t="str">
        <f>(V303&amp;W303)</f>
        <v>XS41</v>
      </c>
      <c r="Y303" s="85">
        <f>(VLOOKUP(X303,'Tableau coefficient '!$A$3:$B$1004,2,FALSE))*2</f>
        <v>102</v>
      </c>
      <c r="Z303" s="83" t="s">
        <v>1507</v>
      </c>
      <c r="AA303" s="75">
        <v>15</v>
      </c>
      <c r="AB303" s="84" t="str">
        <f>(Z303&amp;AA303)</f>
        <v>S15</v>
      </c>
      <c r="AC303" s="85">
        <f>(VLOOKUP(AB303,'Tableau coefficient '!$A$3:$B$1004,2,FALSE))*2</f>
        <v>192</v>
      </c>
      <c r="AD303" s="81">
        <v>0</v>
      </c>
      <c r="AE303" s="79">
        <v>0</v>
      </c>
      <c r="AF303" s="79" t="str">
        <f>(AD303&amp;AE303)</f>
        <v>00</v>
      </c>
      <c r="AG303" s="82">
        <f>VLOOKUP(AF303,'Tableau coefficient '!$A$3:$B$1004,2,FALSE)</f>
        <v>0</v>
      </c>
      <c r="AH303" s="81">
        <v>0</v>
      </c>
      <c r="AI303" s="79">
        <v>0</v>
      </c>
      <c r="AJ303" s="79" t="str">
        <f>(AH303&amp;AI303)</f>
        <v>00</v>
      </c>
      <c r="AK303" s="82">
        <f>VLOOKUP(AJ303,'Tableau coefficient '!$A$3:$B$1004,2,FALSE)</f>
        <v>0</v>
      </c>
      <c r="AL303" s="81">
        <v>0</v>
      </c>
      <c r="AM303" s="79">
        <v>0</v>
      </c>
      <c r="AN303" s="79" t="str">
        <f>(AL303&amp;AM303)</f>
        <v>00</v>
      </c>
      <c r="AO303" s="82">
        <f>VLOOKUP(AN303,'Tableau coefficient '!$A$3:$B$1004,2,FALSE)</f>
        <v>0</v>
      </c>
      <c r="AP303" s="81">
        <v>0</v>
      </c>
      <c r="AQ303" s="79">
        <v>0</v>
      </c>
      <c r="AR303" s="79" t="str">
        <f>(AP303&amp;AQ303)</f>
        <v>00</v>
      </c>
      <c r="AS303" s="82">
        <f>VLOOKUP(AR303,'Tableau coefficient '!$A$3:$B$1004,2,FALSE)</f>
        <v>0</v>
      </c>
      <c r="AT303" s="81">
        <v>0</v>
      </c>
      <c r="AU303" s="79">
        <v>0</v>
      </c>
      <c r="AV303" s="79" t="str">
        <f>(AT303&amp;AU303)</f>
        <v>00</v>
      </c>
      <c r="AW303" s="82">
        <f>VLOOKUP(AV303,'Tableau coefficient '!$A$3:$B$1004,2,FALSE)</f>
        <v>0</v>
      </c>
      <c r="AX303" s="81">
        <v>0</v>
      </c>
      <c r="AY303" s="79">
        <v>0</v>
      </c>
      <c r="AZ303" s="79" t="str">
        <f>(AX303&amp;AY303)</f>
        <v>00</v>
      </c>
      <c r="BA303" s="82">
        <f>VLOOKUP(AZ303,'Tableau coefficient '!$A$3:$B$1004,2,FALSE)</f>
        <v>0</v>
      </c>
      <c r="BB303" s="83" t="s">
        <v>1507</v>
      </c>
      <c r="BC303" s="84">
        <v>55</v>
      </c>
      <c r="BD303" s="84" t="str">
        <f>(BB303&amp;BC303)</f>
        <v>S55</v>
      </c>
      <c r="BE303" s="85">
        <f>(VLOOKUP(BD303,'Tableau coefficient '!$A$3:$B$1004,2,FALSE))*2</f>
        <v>132</v>
      </c>
      <c r="BF303" s="81">
        <v>0</v>
      </c>
      <c r="BG303" s="79">
        <v>0</v>
      </c>
      <c r="BH303" s="79" t="str">
        <f>(BF303&amp;BG303)</f>
        <v>00</v>
      </c>
      <c r="BI303" s="82">
        <f>VLOOKUP(BH303,'Tableau coefficient '!$A$3:$B$1004,2,FALSE)</f>
        <v>0</v>
      </c>
      <c r="BJ303" s="81">
        <v>0</v>
      </c>
      <c r="BK303" s="79">
        <v>0</v>
      </c>
      <c r="BL303" s="79" t="str">
        <f>(BJ303&amp;BK303)</f>
        <v>00</v>
      </c>
      <c r="BM303" s="82">
        <f>VLOOKUP(BL303,'Tableau coefficient '!$A$3:$B$1004,2,FALSE)</f>
        <v>0</v>
      </c>
      <c r="BN303" s="86">
        <f t="shared" si="178"/>
        <v>426</v>
      </c>
      <c r="BO303" s="79">
        <f t="shared" si="161"/>
        <v>145</v>
      </c>
    </row>
    <row r="304" spans="1:67" ht="14" customHeight="1">
      <c r="A304" s="89" t="s">
        <v>1508</v>
      </c>
      <c r="B304" s="80" t="s">
        <v>1534</v>
      </c>
      <c r="C304" s="118" t="s">
        <v>5</v>
      </c>
      <c r="D304" s="79" t="s">
        <v>1647</v>
      </c>
      <c r="E304" s="80" t="s">
        <v>16</v>
      </c>
      <c r="F304" s="81">
        <v>0</v>
      </c>
      <c r="G304" s="79">
        <v>0</v>
      </c>
      <c r="H304" s="79" t="str">
        <f t="shared" si="162"/>
        <v>00</v>
      </c>
      <c r="I304" s="82">
        <f>VLOOKUP(H304,'Tableau coefficient '!$A$3:$B$1004,2,FALSE)</f>
        <v>0</v>
      </c>
      <c r="J304" s="81">
        <v>0</v>
      </c>
      <c r="K304" s="79">
        <v>0</v>
      </c>
      <c r="L304" s="79" t="str">
        <f t="shared" si="163"/>
        <v>00</v>
      </c>
      <c r="M304" s="82">
        <f>VLOOKUP(L304,'Tableau coefficient '!$A$3:$B$1004,2,FALSE)</f>
        <v>0</v>
      </c>
      <c r="N304" s="81">
        <v>0</v>
      </c>
      <c r="O304" s="79">
        <v>0</v>
      </c>
      <c r="P304" s="79" t="str">
        <f t="shared" si="164"/>
        <v>00</v>
      </c>
      <c r="Q304" s="82">
        <f>VLOOKUP(P304,'Tableau coefficient '!$A$3:$B$1004,2,FALSE)</f>
        <v>0</v>
      </c>
      <c r="R304" s="81">
        <v>0</v>
      </c>
      <c r="S304" s="79">
        <v>0</v>
      </c>
      <c r="T304" s="79" t="str">
        <f t="shared" si="165"/>
        <v>00</v>
      </c>
      <c r="U304" s="82">
        <f>VLOOKUP(T304,'Tableau coefficient '!$A$3:$B$1004,2,FALSE)</f>
        <v>0</v>
      </c>
      <c r="V304" s="83" t="s">
        <v>1507</v>
      </c>
      <c r="W304" s="84">
        <v>52</v>
      </c>
      <c r="X304" s="84" t="str">
        <f t="shared" si="166"/>
        <v>S52</v>
      </c>
      <c r="Y304" s="85">
        <f>(VLOOKUP(X304,'Tableau coefficient '!$A$3:$B$1004,2,FALSE))*2</f>
        <v>136.5</v>
      </c>
      <c r="Z304" s="83" t="s">
        <v>1507</v>
      </c>
      <c r="AA304" s="75">
        <v>19</v>
      </c>
      <c r="AB304" s="84" t="str">
        <f t="shared" si="167"/>
        <v>S19</v>
      </c>
      <c r="AC304" s="85">
        <f>(VLOOKUP(AB304,'Tableau coefficient '!$A$3:$B$1004,2,FALSE))*2</f>
        <v>186</v>
      </c>
      <c r="AD304" s="81" t="s">
        <v>1507</v>
      </c>
      <c r="AE304" s="79">
        <v>44</v>
      </c>
      <c r="AF304" s="79" t="str">
        <f t="shared" si="177"/>
        <v>S44</v>
      </c>
      <c r="AG304" s="82">
        <f>VLOOKUP(AF304,'Tableau coefficient '!$A$3:$B$1004,2,FALSE)</f>
        <v>74.25</v>
      </c>
      <c r="AH304" s="81">
        <v>0</v>
      </c>
      <c r="AI304" s="79">
        <v>0</v>
      </c>
      <c r="AJ304" s="79" t="str">
        <f t="shared" si="169"/>
        <v>00</v>
      </c>
      <c r="AK304" s="82">
        <f>VLOOKUP(AJ304,'Tableau coefficient '!$A$3:$B$1004,2,FALSE)</f>
        <v>0</v>
      </c>
      <c r="AL304" s="81">
        <v>0</v>
      </c>
      <c r="AM304" s="79">
        <v>0</v>
      </c>
      <c r="AN304" s="79" t="str">
        <f t="shared" si="170"/>
        <v>00</v>
      </c>
      <c r="AO304" s="82">
        <f>VLOOKUP(AN304,'Tableau coefficient '!$A$3:$B$1004,2,FALSE)</f>
        <v>0</v>
      </c>
      <c r="AP304" s="81">
        <v>0</v>
      </c>
      <c r="AQ304" s="79">
        <v>0</v>
      </c>
      <c r="AR304" s="79" t="str">
        <f t="shared" si="171"/>
        <v>00</v>
      </c>
      <c r="AS304" s="82">
        <f>VLOOKUP(AR304,'Tableau coefficient '!$A$3:$B$1004,2,FALSE)</f>
        <v>0</v>
      </c>
      <c r="AT304" s="81">
        <v>0</v>
      </c>
      <c r="AU304" s="79">
        <v>0</v>
      </c>
      <c r="AV304" s="79" t="str">
        <f t="shared" si="172"/>
        <v>00</v>
      </c>
      <c r="AW304" s="82">
        <f>VLOOKUP(AV304,'Tableau coefficient '!$A$3:$B$1004,2,FALSE)</f>
        <v>0</v>
      </c>
      <c r="AX304" s="81">
        <v>0</v>
      </c>
      <c r="AY304" s="79">
        <v>0</v>
      </c>
      <c r="AZ304" s="79" t="str">
        <f t="shared" si="173"/>
        <v>00</v>
      </c>
      <c r="BA304" s="82">
        <f>VLOOKUP(AZ304,'Tableau coefficient '!$A$3:$B$1004,2,FALSE)</f>
        <v>0</v>
      </c>
      <c r="BB304" s="83">
        <v>0</v>
      </c>
      <c r="BC304" s="84">
        <v>0</v>
      </c>
      <c r="BD304" s="84" t="str">
        <f t="shared" si="174"/>
        <v>00</v>
      </c>
      <c r="BE304" s="85">
        <f>(VLOOKUP(BD304,'Tableau coefficient '!$A$3:$B$1004,2,FALSE))*2</f>
        <v>0</v>
      </c>
      <c r="BF304" s="81">
        <v>0</v>
      </c>
      <c r="BG304" s="79">
        <v>0</v>
      </c>
      <c r="BH304" s="79" t="str">
        <f t="shared" si="175"/>
        <v>00</v>
      </c>
      <c r="BI304" s="82">
        <f>VLOOKUP(BH304,'Tableau coefficient '!$A$3:$B$1004,2,FALSE)</f>
        <v>0</v>
      </c>
      <c r="BJ304" s="81">
        <v>0</v>
      </c>
      <c r="BK304" s="79">
        <v>0</v>
      </c>
      <c r="BL304" s="79" t="str">
        <f t="shared" si="176"/>
        <v>00</v>
      </c>
      <c r="BM304" s="82">
        <f>VLOOKUP(BL304,'Tableau coefficient '!$A$3:$B$1004,2,FALSE)</f>
        <v>0</v>
      </c>
      <c r="BN304" s="86">
        <f t="shared" si="178"/>
        <v>396.75</v>
      </c>
      <c r="BO304" s="79">
        <f t="shared" si="161"/>
        <v>151</v>
      </c>
    </row>
    <row r="305" spans="1:67" ht="14" customHeight="1">
      <c r="A305" s="89" t="s">
        <v>1147</v>
      </c>
      <c r="B305" s="80" t="s">
        <v>1540</v>
      </c>
      <c r="C305" s="118" t="s">
        <v>5</v>
      </c>
      <c r="D305" s="79" t="s">
        <v>1647</v>
      </c>
      <c r="E305" s="80" t="s">
        <v>1067</v>
      </c>
      <c r="F305" s="81">
        <v>0</v>
      </c>
      <c r="G305" s="79">
        <v>0</v>
      </c>
      <c r="H305" s="79" t="str">
        <f t="shared" si="162"/>
        <v>00</v>
      </c>
      <c r="I305" s="82">
        <f>VLOOKUP(H305,'Tableau coefficient '!$A$3:$B$1004,2,FALSE)</f>
        <v>0</v>
      </c>
      <c r="J305" s="81">
        <v>0</v>
      </c>
      <c r="K305" s="79">
        <v>0</v>
      </c>
      <c r="L305" s="79" t="str">
        <f t="shared" si="163"/>
        <v>00</v>
      </c>
      <c r="M305" s="82">
        <f>VLOOKUP(L305,'Tableau coefficient '!$A$3:$B$1004,2,FALSE)</f>
        <v>0</v>
      </c>
      <c r="N305" s="81">
        <v>0</v>
      </c>
      <c r="O305" s="79">
        <v>0</v>
      </c>
      <c r="P305" s="79" t="str">
        <f t="shared" si="164"/>
        <v>00</v>
      </c>
      <c r="Q305" s="82">
        <f>VLOOKUP(P305,'Tableau coefficient '!$A$3:$B$1004,2,FALSE)</f>
        <v>0</v>
      </c>
      <c r="R305" s="81">
        <v>0</v>
      </c>
      <c r="S305" s="79">
        <v>0</v>
      </c>
      <c r="T305" s="79" t="str">
        <f t="shared" si="165"/>
        <v>00</v>
      </c>
      <c r="U305" s="82">
        <f>VLOOKUP(T305,'Tableau coefficient '!$A$3:$B$1004,2,FALSE)</f>
        <v>0</v>
      </c>
      <c r="V305" s="83">
        <v>0</v>
      </c>
      <c r="W305" s="84">
        <v>0</v>
      </c>
      <c r="X305" s="84" t="str">
        <f t="shared" si="166"/>
        <v>00</v>
      </c>
      <c r="Y305" s="85">
        <f>(VLOOKUP(X305,'Tableau coefficient '!$A$3:$B$1004,2,FALSE))*2</f>
        <v>0</v>
      </c>
      <c r="Z305" s="83" t="s">
        <v>1507</v>
      </c>
      <c r="AA305" s="75">
        <v>7</v>
      </c>
      <c r="AB305" s="84" t="str">
        <f t="shared" si="167"/>
        <v>S7</v>
      </c>
      <c r="AC305" s="85">
        <f>(VLOOKUP(AB305,'Tableau coefficient '!$A$3:$B$1004,2,FALSE))*2</f>
        <v>255</v>
      </c>
      <c r="AD305" s="81">
        <v>0</v>
      </c>
      <c r="AE305" s="79">
        <v>0</v>
      </c>
      <c r="AF305" s="79" t="str">
        <f t="shared" si="177"/>
        <v>00</v>
      </c>
      <c r="AG305" s="82">
        <f>VLOOKUP(AF305,'Tableau coefficient '!$A$3:$B$1004,2,FALSE)</f>
        <v>0</v>
      </c>
      <c r="AH305" s="81">
        <v>0</v>
      </c>
      <c r="AI305" s="79">
        <v>0</v>
      </c>
      <c r="AJ305" s="79" t="str">
        <f t="shared" si="169"/>
        <v>00</v>
      </c>
      <c r="AK305" s="82">
        <f>VLOOKUP(AJ305,'Tableau coefficient '!$A$3:$B$1004,2,FALSE)</f>
        <v>0</v>
      </c>
      <c r="AL305" s="81">
        <v>0</v>
      </c>
      <c r="AM305" s="79">
        <v>0</v>
      </c>
      <c r="AN305" s="79" t="str">
        <f t="shared" si="170"/>
        <v>00</v>
      </c>
      <c r="AO305" s="82">
        <f>VLOOKUP(AN305,'Tableau coefficient '!$A$3:$B$1004,2,FALSE)</f>
        <v>0</v>
      </c>
      <c r="AP305" s="81">
        <v>0</v>
      </c>
      <c r="AQ305" s="79">
        <v>0</v>
      </c>
      <c r="AR305" s="79" t="str">
        <f t="shared" si="171"/>
        <v>00</v>
      </c>
      <c r="AS305" s="82">
        <f>VLOOKUP(AR305,'Tableau coefficient '!$A$3:$B$1004,2,FALSE)</f>
        <v>0</v>
      </c>
      <c r="AT305" s="81">
        <v>0</v>
      </c>
      <c r="AU305" s="79">
        <v>0</v>
      </c>
      <c r="AV305" s="79" t="str">
        <f t="shared" si="172"/>
        <v>00</v>
      </c>
      <c r="AW305" s="82">
        <f>VLOOKUP(AV305,'Tableau coefficient '!$A$3:$B$1004,2,FALSE)</f>
        <v>0</v>
      </c>
      <c r="AX305" s="81">
        <v>0</v>
      </c>
      <c r="AY305" s="79">
        <v>0</v>
      </c>
      <c r="AZ305" s="79" t="str">
        <f t="shared" si="173"/>
        <v>00</v>
      </c>
      <c r="BA305" s="82">
        <f>VLOOKUP(AZ305,'Tableau coefficient '!$A$3:$B$1004,2,FALSE)</f>
        <v>0</v>
      </c>
      <c r="BB305" s="83">
        <v>0</v>
      </c>
      <c r="BC305" s="84">
        <v>0</v>
      </c>
      <c r="BD305" s="84" t="str">
        <f t="shared" si="174"/>
        <v>00</v>
      </c>
      <c r="BE305" s="85">
        <f>(VLOOKUP(BD305,'Tableau coefficient '!$A$3:$B$1004,2,FALSE))*2</f>
        <v>0</v>
      </c>
      <c r="BF305" s="81">
        <v>0</v>
      </c>
      <c r="BG305" s="79">
        <v>0</v>
      </c>
      <c r="BH305" s="79" t="str">
        <f t="shared" si="175"/>
        <v>00</v>
      </c>
      <c r="BI305" s="82">
        <f>VLOOKUP(BH305,'Tableau coefficient '!$A$3:$B$1004,2,FALSE)</f>
        <v>0</v>
      </c>
      <c r="BJ305" s="81">
        <v>0</v>
      </c>
      <c r="BK305" s="79">
        <v>0</v>
      </c>
      <c r="BL305" s="79" t="str">
        <f t="shared" si="176"/>
        <v>00</v>
      </c>
      <c r="BM305" s="82">
        <f>VLOOKUP(BL305,'Tableau coefficient '!$A$3:$B$1004,2,FALSE)</f>
        <v>0</v>
      </c>
      <c r="BN305" s="86">
        <f t="shared" si="178"/>
        <v>255</v>
      </c>
      <c r="BO305" s="79">
        <f t="shared" si="161"/>
        <v>202</v>
      </c>
    </row>
    <row r="306" spans="1:67" ht="14" customHeight="1">
      <c r="A306" s="89" t="s">
        <v>1097</v>
      </c>
      <c r="B306" s="80" t="s">
        <v>1559</v>
      </c>
      <c r="C306" s="118" t="s">
        <v>5</v>
      </c>
      <c r="D306" s="79" t="s">
        <v>1650</v>
      </c>
      <c r="E306" s="80" t="s">
        <v>1066</v>
      </c>
      <c r="F306" s="81">
        <v>0</v>
      </c>
      <c r="G306" s="79">
        <v>0</v>
      </c>
      <c r="H306" s="79" t="str">
        <f t="shared" si="162"/>
        <v>00</v>
      </c>
      <c r="I306" s="82">
        <f>VLOOKUP(H306,'Tableau coefficient '!$A$3:$B$1004,2,FALSE)</f>
        <v>0</v>
      </c>
      <c r="J306" s="81">
        <v>0</v>
      </c>
      <c r="K306" s="79">
        <v>0</v>
      </c>
      <c r="L306" s="79" t="str">
        <f t="shared" si="163"/>
        <v>00</v>
      </c>
      <c r="M306" s="82">
        <f>VLOOKUP(L306,'Tableau coefficient '!$A$3:$B$1004,2,FALSE)</f>
        <v>0</v>
      </c>
      <c r="N306" s="81">
        <v>0</v>
      </c>
      <c r="O306" s="79">
        <v>0</v>
      </c>
      <c r="P306" s="79" t="str">
        <f t="shared" si="164"/>
        <v>00</v>
      </c>
      <c r="Q306" s="82">
        <f>VLOOKUP(P306,'Tableau coefficient '!$A$3:$B$1004,2,FALSE)</f>
        <v>0</v>
      </c>
      <c r="R306" s="81">
        <v>0</v>
      </c>
      <c r="S306" s="79">
        <v>0</v>
      </c>
      <c r="T306" s="79" t="str">
        <f t="shared" si="165"/>
        <v>00</v>
      </c>
      <c r="U306" s="82">
        <f>VLOOKUP(T306,'Tableau coefficient '!$A$3:$B$1004,2,FALSE)</f>
        <v>0</v>
      </c>
      <c r="V306" s="83">
        <v>0</v>
      </c>
      <c r="W306" s="84">
        <v>0</v>
      </c>
      <c r="X306" s="84" t="str">
        <f t="shared" si="166"/>
        <v>00</v>
      </c>
      <c r="Y306" s="85">
        <f>(VLOOKUP(X306,'Tableau coefficient '!$A$3:$B$1004,2,FALSE))*2</f>
        <v>0</v>
      </c>
      <c r="Z306" s="83">
        <v>0</v>
      </c>
      <c r="AA306" s="75">
        <v>0</v>
      </c>
      <c r="AB306" s="84" t="str">
        <f t="shared" si="167"/>
        <v>00</v>
      </c>
      <c r="AC306" s="85">
        <f>(VLOOKUP(AB306,'Tableau coefficient '!$A$3:$B$1004,2,FALSE))*2</f>
        <v>0</v>
      </c>
      <c r="AD306" s="81" t="s">
        <v>1506</v>
      </c>
      <c r="AE306" s="79">
        <v>41</v>
      </c>
      <c r="AF306" s="79" t="str">
        <f t="shared" si="177"/>
        <v>XS41</v>
      </c>
      <c r="AG306" s="82">
        <f>VLOOKUP(AF306,'Tableau coefficient '!$A$3:$B$1004,2,FALSE)</f>
        <v>51</v>
      </c>
      <c r="AH306" s="81">
        <v>0</v>
      </c>
      <c r="AI306" s="79">
        <v>0</v>
      </c>
      <c r="AJ306" s="79" t="str">
        <f t="shared" si="169"/>
        <v>00</v>
      </c>
      <c r="AK306" s="82">
        <f>VLOOKUP(AJ306,'Tableau coefficient '!$A$3:$B$1004,2,FALSE)</f>
        <v>0</v>
      </c>
      <c r="AL306" s="81">
        <v>0</v>
      </c>
      <c r="AM306" s="79">
        <v>0</v>
      </c>
      <c r="AN306" s="79" t="str">
        <f t="shared" si="170"/>
        <v>00</v>
      </c>
      <c r="AO306" s="82">
        <f>VLOOKUP(AN306,'Tableau coefficient '!$A$3:$B$1004,2,FALSE)</f>
        <v>0</v>
      </c>
      <c r="AP306" s="81">
        <v>0</v>
      </c>
      <c r="AQ306" s="79">
        <v>0</v>
      </c>
      <c r="AR306" s="79" t="str">
        <f t="shared" si="171"/>
        <v>00</v>
      </c>
      <c r="AS306" s="82">
        <f>VLOOKUP(AR306,'Tableau coefficient '!$A$3:$B$1004,2,FALSE)</f>
        <v>0</v>
      </c>
      <c r="AT306" s="81">
        <v>0</v>
      </c>
      <c r="AU306" s="79">
        <v>0</v>
      </c>
      <c r="AV306" s="79" t="str">
        <f t="shared" si="172"/>
        <v>00</v>
      </c>
      <c r="AW306" s="82">
        <f>VLOOKUP(AV306,'Tableau coefficient '!$A$3:$B$1004,2,FALSE)</f>
        <v>0</v>
      </c>
      <c r="AX306" s="81">
        <v>0</v>
      </c>
      <c r="AY306" s="79">
        <v>0</v>
      </c>
      <c r="AZ306" s="79" t="str">
        <f t="shared" si="173"/>
        <v>00</v>
      </c>
      <c r="BA306" s="82">
        <f>VLOOKUP(AZ306,'Tableau coefficient '!$A$3:$B$1004,2,FALSE)</f>
        <v>0</v>
      </c>
      <c r="BB306" s="83">
        <v>0</v>
      </c>
      <c r="BC306" s="84">
        <v>0</v>
      </c>
      <c r="BD306" s="84" t="str">
        <f t="shared" si="174"/>
        <v>00</v>
      </c>
      <c r="BE306" s="85">
        <f>(VLOOKUP(BD306,'Tableau coefficient '!$A$3:$B$1004,2,FALSE))*2</f>
        <v>0</v>
      </c>
      <c r="BF306" s="81">
        <v>0</v>
      </c>
      <c r="BG306" s="79">
        <v>0</v>
      </c>
      <c r="BH306" s="79" t="str">
        <f t="shared" si="175"/>
        <v>00</v>
      </c>
      <c r="BI306" s="82">
        <f>VLOOKUP(BH306,'Tableau coefficient '!$A$3:$B$1004,2,FALSE)</f>
        <v>0</v>
      </c>
      <c r="BJ306" s="81">
        <v>0</v>
      </c>
      <c r="BK306" s="79">
        <v>0</v>
      </c>
      <c r="BL306" s="79" t="str">
        <f t="shared" si="176"/>
        <v>00</v>
      </c>
      <c r="BM306" s="82">
        <f>VLOOKUP(BL306,'Tableau coefficient '!$A$3:$B$1004,2,FALSE)</f>
        <v>0</v>
      </c>
      <c r="BN306" s="86">
        <f t="shared" si="178"/>
        <v>51</v>
      </c>
      <c r="BO306" s="79">
        <f t="shared" si="161"/>
        <v>296</v>
      </c>
    </row>
    <row r="307" spans="1:67" ht="14" customHeight="1">
      <c r="A307" s="89" t="s">
        <v>1563</v>
      </c>
      <c r="B307" s="80" t="s">
        <v>1231</v>
      </c>
      <c r="C307" s="118" t="s">
        <v>5</v>
      </c>
      <c r="D307" s="79" t="s">
        <v>1647</v>
      </c>
      <c r="E307" s="80" t="s">
        <v>11</v>
      </c>
      <c r="F307" s="81">
        <v>0</v>
      </c>
      <c r="G307" s="79">
        <v>0</v>
      </c>
      <c r="H307" s="79" t="str">
        <f t="shared" si="162"/>
        <v>00</v>
      </c>
      <c r="I307" s="82">
        <f>VLOOKUP(H307,'Tableau coefficient '!$A$3:$B$1004,2,FALSE)</f>
        <v>0</v>
      </c>
      <c r="J307" s="81">
        <v>0</v>
      </c>
      <c r="K307" s="79">
        <v>0</v>
      </c>
      <c r="L307" s="79" t="str">
        <f t="shared" si="163"/>
        <v>00</v>
      </c>
      <c r="M307" s="82">
        <f>VLOOKUP(L307,'Tableau coefficient '!$A$3:$B$1004,2,FALSE)</f>
        <v>0</v>
      </c>
      <c r="N307" s="81">
        <v>0</v>
      </c>
      <c r="O307" s="79">
        <v>0</v>
      </c>
      <c r="P307" s="79" t="str">
        <f t="shared" si="164"/>
        <v>00</v>
      </c>
      <c r="Q307" s="82">
        <f>VLOOKUP(P307,'Tableau coefficient '!$A$3:$B$1004,2,FALSE)</f>
        <v>0</v>
      </c>
      <c r="R307" s="81">
        <v>0</v>
      </c>
      <c r="S307" s="79">
        <v>0</v>
      </c>
      <c r="T307" s="79" t="str">
        <f t="shared" si="165"/>
        <v>00</v>
      </c>
      <c r="U307" s="82">
        <f>VLOOKUP(T307,'Tableau coefficient '!$A$3:$B$1004,2,FALSE)</f>
        <v>0</v>
      </c>
      <c r="V307" s="83">
        <v>0</v>
      </c>
      <c r="W307" s="84">
        <v>0</v>
      </c>
      <c r="X307" s="84" t="str">
        <f t="shared" si="166"/>
        <v>00</v>
      </c>
      <c r="Y307" s="85">
        <f>(VLOOKUP(X307,'Tableau coefficient '!$A$3:$B$1004,2,FALSE))*2</f>
        <v>0</v>
      </c>
      <c r="Z307" s="83">
        <v>0</v>
      </c>
      <c r="AA307" s="75">
        <v>0</v>
      </c>
      <c r="AB307" s="84" t="str">
        <f t="shared" si="167"/>
        <v>00</v>
      </c>
      <c r="AC307" s="85">
        <f>(VLOOKUP(AB307,'Tableau coefficient '!$A$3:$B$1004,2,FALSE))*2</f>
        <v>0</v>
      </c>
      <c r="AD307" s="81" t="s">
        <v>1507</v>
      </c>
      <c r="AE307" s="79">
        <v>12</v>
      </c>
      <c r="AF307" s="79" t="str">
        <f t="shared" si="177"/>
        <v>S12</v>
      </c>
      <c r="AG307" s="82">
        <f>VLOOKUP(AF307,'Tableau coefficient '!$A$3:$B$1004,2,FALSE)</f>
        <v>101.25</v>
      </c>
      <c r="AH307" s="81">
        <v>0</v>
      </c>
      <c r="AI307" s="79">
        <v>0</v>
      </c>
      <c r="AJ307" s="79" t="str">
        <f t="shared" si="169"/>
        <v>00</v>
      </c>
      <c r="AK307" s="82">
        <f>VLOOKUP(AJ307,'Tableau coefficient '!$A$3:$B$1004,2,FALSE)</f>
        <v>0</v>
      </c>
      <c r="AL307" s="81" t="s">
        <v>5</v>
      </c>
      <c r="AM307" s="79">
        <v>20</v>
      </c>
      <c r="AN307" s="79" t="str">
        <f t="shared" si="170"/>
        <v>M20</v>
      </c>
      <c r="AO307" s="82">
        <f>VLOOKUP(AN307,'Tableau coefficient '!$A$3:$B$1004,2,FALSE)</f>
        <v>123</v>
      </c>
      <c r="AP307" s="81">
        <v>0</v>
      </c>
      <c r="AQ307" s="79">
        <v>0</v>
      </c>
      <c r="AR307" s="79" t="str">
        <f t="shared" si="171"/>
        <v>00</v>
      </c>
      <c r="AS307" s="82">
        <f>VLOOKUP(AR307,'Tableau coefficient '!$A$3:$B$1004,2,FALSE)</f>
        <v>0</v>
      </c>
      <c r="AT307" s="81">
        <v>0</v>
      </c>
      <c r="AU307" s="79">
        <v>0</v>
      </c>
      <c r="AV307" s="79" t="str">
        <f t="shared" si="172"/>
        <v>00</v>
      </c>
      <c r="AW307" s="82">
        <f>VLOOKUP(AV307,'Tableau coefficient '!$A$3:$B$1004,2,FALSE)</f>
        <v>0</v>
      </c>
      <c r="AX307" s="81" t="s">
        <v>1507</v>
      </c>
      <c r="AY307" s="79">
        <v>22</v>
      </c>
      <c r="AZ307" s="79" t="str">
        <f t="shared" si="173"/>
        <v>S22</v>
      </c>
      <c r="BA307" s="82">
        <f>VLOOKUP(AZ307,'Tableau coefficient '!$A$3:$B$1004,2,FALSE)</f>
        <v>90.75</v>
      </c>
      <c r="BB307" s="83" t="s">
        <v>1507</v>
      </c>
      <c r="BC307" s="84">
        <v>21</v>
      </c>
      <c r="BD307" s="84" t="str">
        <f t="shared" si="174"/>
        <v>S21</v>
      </c>
      <c r="BE307" s="85">
        <f>(VLOOKUP(BD307,'Tableau coefficient '!$A$3:$B$1004,2,FALSE))*2</f>
        <v>183</v>
      </c>
      <c r="BF307" s="81">
        <v>0</v>
      </c>
      <c r="BG307" s="79">
        <v>0</v>
      </c>
      <c r="BH307" s="79" t="str">
        <f t="shared" si="175"/>
        <v>00</v>
      </c>
      <c r="BI307" s="82">
        <f>VLOOKUP(BH307,'Tableau coefficient '!$A$3:$B$1004,2,FALSE)</f>
        <v>0</v>
      </c>
      <c r="BJ307" s="81">
        <v>0</v>
      </c>
      <c r="BK307" s="79">
        <v>0</v>
      </c>
      <c r="BL307" s="79" t="str">
        <f t="shared" si="176"/>
        <v>00</v>
      </c>
      <c r="BM307" s="82">
        <f>VLOOKUP(BL307,'Tableau coefficient '!$A$3:$B$1004,2,FALSE)</f>
        <v>0</v>
      </c>
      <c r="BN307" s="86">
        <f t="shared" si="178"/>
        <v>498</v>
      </c>
      <c r="BO307" s="79">
        <f t="shared" si="161"/>
        <v>122</v>
      </c>
    </row>
    <row r="308" spans="1:67" ht="14" customHeight="1">
      <c r="A308" s="89" t="s">
        <v>1558</v>
      </c>
      <c r="B308" s="80" t="s">
        <v>1559</v>
      </c>
      <c r="C308" s="118" t="s">
        <v>5</v>
      </c>
      <c r="D308" s="79" t="s">
        <v>1647</v>
      </c>
      <c r="E308" s="80" t="s">
        <v>11</v>
      </c>
      <c r="F308" s="81">
        <v>0</v>
      </c>
      <c r="G308" s="79">
        <v>0</v>
      </c>
      <c r="H308" s="79" t="str">
        <f t="shared" si="162"/>
        <v>00</v>
      </c>
      <c r="I308" s="82">
        <f>VLOOKUP(H308,'Tableau coefficient '!$A$3:$B$1004,2,FALSE)</f>
        <v>0</v>
      </c>
      <c r="J308" s="81">
        <v>0</v>
      </c>
      <c r="K308" s="79">
        <v>0</v>
      </c>
      <c r="L308" s="79" t="str">
        <f t="shared" si="163"/>
        <v>00</v>
      </c>
      <c r="M308" s="82">
        <f>VLOOKUP(L308,'Tableau coefficient '!$A$3:$B$1004,2,FALSE)</f>
        <v>0</v>
      </c>
      <c r="N308" s="81">
        <v>0</v>
      </c>
      <c r="O308" s="79">
        <v>0</v>
      </c>
      <c r="P308" s="79" t="str">
        <f t="shared" si="164"/>
        <v>00</v>
      </c>
      <c r="Q308" s="82">
        <f>VLOOKUP(P308,'Tableau coefficient '!$A$3:$B$1004,2,FALSE)</f>
        <v>0</v>
      </c>
      <c r="R308" s="81">
        <v>0</v>
      </c>
      <c r="S308" s="79">
        <v>0</v>
      </c>
      <c r="T308" s="79" t="str">
        <f t="shared" si="165"/>
        <v>00</v>
      </c>
      <c r="U308" s="82">
        <f>VLOOKUP(T308,'Tableau coefficient '!$A$3:$B$1004,2,FALSE)</f>
        <v>0</v>
      </c>
      <c r="V308" s="83">
        <v>0</v>
      </c>
      <c r="W308" s="84">
        <v>0</v>
      </c>
      <c r="X308" s="84" t="str">
        <f t="shared" si="166"/>
        <v>00</v>
      </c>
      <c r="Y308" s="85">
        <f>(VLOOKUP(X308,'Tableau coefficient '!$A$3:$B$1004,2,FALSE))*2</f>
        <v>0</v>
      </c>
      <c r="Z308" s="83">
        <v>0</v>
      </c>
      <c r="AA308" s="75">
        <v>0</v>
      </c>
      <c r="AB308" s="84" t="str">
        <f t="shared" si="167"/>
        <v>00</v>
      </c>
      <c r="AC308" s="85">
        <f>(VLOOKUP(AB308,'Tableau coefficient '!$A$3:$B$1004,2,FALSE))*2</f>
        <v>0</v>
      </c>
      <c r="AD308" s="81" t="s">
        <v>1507</v>
      </c>
      <c r="AE308" s="79">
        <v>24</v>
      </c>
      <c r="AF308" s="79" t="str">
        <f t="shared" si="177"/>
        <v>S24</v>
      </c>
      <c r="AG308" s="82">
        <f>VLOOKUP(AF308,'Tableau coefficient '!$A$3:$B$1004,2,FALSE)</f>
        <v>89.25</v>
      </c>
      <c r="AH308" s="81">
        <v>0</v>
      </c>
      <c r="AI308" s="79">
        <v>0</v>
      </c>
      <c r="AJ308" s="79" t="str">
        <f t="shared" si="169"/>
        <v>00</v>
      </c>
      <c r="AK308" s="82">
        <f>VLOOKUP(AJ308,'Tableau coefficient '!$A$3:$B$1004,2,FALSE)</f>
        <v>0</v>
      </c>
      <c r="AL308" s="81" t="s">
        <v>5</v>
      </c>
      <c r="AM308" s="79">
        <v>68</v>
      </c>
      <c r="AN308" s="79" t="str">
        <f t="shared" si="170"/>
        <v>M68</v>
      </c>
      <c r="AO308" s="82">
        <f>VLOOKUP(AN308,'Tableau coefficient '!$A$3:$B$1004,2,FALSE)</f>
        <v>75</v>
      </c>
      <c r="AP308" s="81">
        <v>0</v>
      </c>
      <c r="AQ308" s="79">
        <v>0</v>
      </c>
      <c r="AR308" s="79" t="str">
        <f t="shared" si="171"/>
        <v>00</v>
      </c>
      <c r="AS308" s="82">
        <f>VLOOKUP(AR308,'Tableau coefficient '!$A$3:$B$1004,2,FALSE)</f>
        <v>0</v>
      </c>
      <c r="AT308" s="81">
        <v>0</v>
      </c>
      <c r="AU308" s="79">
        <v>0</v>
      </c>
      <c r="AV308" s="79" t="str">
        <f t="shared" si="172"/>
        <v>00</v>
      </c>
      <c r="AW308" s="82">
        <f>VLOOKUP(AV308,'Tableau coefficient '!$A$3:$B$1004,2,FALSE)</f>
        <v>0</v>
      </c>
      <c r="AX308" s="81" t="s">
        <v>1507</v>
      </c>
      <c r="AY308" s="79">
        <v>21</v>
      </c>
      <c r="AZ308" s="79" t="str">
        <f t="shared" si="173"/>
        <v>S21</v>
      </c>
      <c r="BA308" s="82">
        <f>VLOOKUP(AZ308,'Tableau coefficient '!$A$3:$B$1004,2,FALSE)</f>
        <v>91.5</v>
      </c>
      <c r="BB308" s="83" t="s">
        <v>1507</v>
      </c>
      <c r="BC308" s="84">
        <v>24</v>
      </c>
      <c r="BD308" s="84" t="str">
        <f t="shared" si="174"/>
        <v>S24</v>
      </c>
      <c r="BE308" s="85">
        <f>(VLOOKUP(BD308,'Tableau coefficient '!$A$3:$B$1004,2,FALSE))*2</f>
        <v>178.5</v>
      </c>
      <c r="BF308" s="81">
        <v>0</v>
      </c>
      <c r="BG308" s="79">
        <v>0</v>
      </c>
      <c r="BH308" s="79" t="str">
        <f t="shared" si="175"/>
        <v>00</v>
      </c>
      <c r="BI308" s="82">
        <f>VLOOKUP(BH308,'Tableau coefficient '!$A$3:$B$1004,2,FALSE)</f>
        <v>0</v>
      </c>
      <c r="BJ308" s="81">
        <v>0</v>
      </c>
      <c r="BK308" s="79">
        <v>0</v>
      </c>
      <c r="BL308" s="79" t="str">
        <f t="shared" si="176"/>
        <v>00</v>
      </c>
      <c r="BM308" s="82">
        <f>VLOOKUP(BL308,'Tableau coefficient '!$A$3:$B$1004,2,FALSE)</f>
        <v>0</v>
      </c>
      <c r="BN308" s="86">
        <f t="shared" si="178"/>
        <v>434.25</v>
      </c>
      <c r="BO308" s="79">
        <f t="shared" si="161"/>
        <v>142</v>
      </c>
    </row>
    <row r="309" spans="1:67" ht="14" customHeight="1">
      <c r="A309" s="89" t="s">
        <v>1082</v>
      </c>
      <c r="B309" s="80" t="s">
        <v>1413</v>
      </c>
      <c r="C309" s="118" t="s">
        <v>5</v>
      </c>
      <c r="D309" s="79" t="s">
        <v>1650</v>
      </c>
      <c r="E309" s="80" t="s">
        <v>11</v>
      </c>
      <c r="F309" s="81">
        <v>0</v>
      </c>
      <c r="G309" s="79">
        <v>0</v>
      </c>
      <c r="H309" s="79" t="str">
        <f t="shared" si="162"/>
        <v>00</v>
      </c>
      <c r="I309" s="82">
        <f>VLOOKUP(H309,'Tableau coefficient '!$A$3:$B$1004,2,FALSE)</f>
        <v>0</v>
      </c>
      <c r="J309" s="81">
        <v>0</v>
      </c>
      <c r="K309" s="79">
        <v>0</v>
      </c>
      <c r="L309" s="79" t="str">
        <f t="shared" si="163"/>
        <v>00</v>
      </c>
      <c r="M309" s="82">
        <f>VLOOKUP(L309,'Tableau coefficient '!$A$3:$B$1004,2,FALSE)</f>
        <v>0</v>
      </c>
      <c r="N309" s="81">
        <v>0</v>
      </c>
      <c r="O309" s="79">
        <v>0</v>
      </c>
      <c r="P309" s="79" t="str">
        <f t="shared" si="164"/>
        <v>00</v>
      </c>
      <c r="Q309" s="82">
        <f>VLOOKUP(P309,'Tableau coefficient '!$A$3:$B$1004,2,FALSE)</f>
        <v>0</v>
      </c>
      <c r="R309" s="81">
        <v>0</v>
      </c>
      <c r="S309" s="79">
        <v>0</v>
      </c>
      <c r="T309" s="79" t="str">
        <f t="shared" si="165"/>
        <v>00</v>
      </c>
      <c r="U309" s="82">
        <f>VLOOKUP(T309,'Tableau coefficient '!$A$3:$B$1004,2,FALSE)</f>
        <v>0</v>
      </c>
      <c r="V309" s="83">
        <v>0</v>
      </c>
      <c r="W309" s="84">
        <v>0</v>
      </c>
      <c r="X309" s="84" t="str">
        <f t="shared" si="166"/>
        <v>00</v>
      </c>
      <c r="Y309" s="85">
        <f>(VLOOKUP(X309,'Tableau coefficient '!$A$3:$B$1004,2,FALSE))*2</f>
        <v>0</v>
      </c>
      <c r="Z309" s="83">
        <v>0</v>
      </c>
      <c r="AA309" s="75">
        <v>0</v>
      </c>
      <c r="AB309" s="84" t="str">
        <f t="shared" si="167"/>
        <v>00</v>
      </c>
      <c r="AC309" s="85">
        <f>(VLOOKUP(AB309,'Tableau coefficient '!$A$3:$B$1004,2,FALSE))*2</f>
        <v>0</v>
      </c>
      <c r="AD309" s="81" t="s">
        <v>1507</v>
      </c>
      <c r="AE309" s="79">
        <v>29</v>
      </c>
      <c r="AF309" s="79" t="str">
        <f t="shared" si="177"/>
        <v>S29</v>
      </c>
      <c r="AG309" s="82">
        <f>VLOOKUP(AF309,'Tableau coefficient '!$A$3:$B$1004,2,FALSE)</f>
        <v>85.5</v>
      </c>
      <c r="AH309" s="81">
        <v>0</v>
      </c>
      <c r="AI309" s="79">
        <v>0</v>
      </c>
      <c r="AJ309" s="79" t="str">
        <f t="shared" si="169"/>
        <v>00</v>
      </c>
      <c r="AK309" s="82">
        <f>VLOOKUP(AJ309,'Tableau coefficient '!$A$3:$B$1004,2,FALSE)</f>
        <v>0</v>
      </c>
      <c r="AL309" s="81" t="s">
        <v>5</v>
      </c>
      <c r="AM309" s="79">
        <v>49</v>
      </c>
      <c r="AN309" s="79" t="str">
        <f t="shared" si="170"/>
        <v>M49</v>
      </c>
      <c r="AO309" s="82">
        <f>VLOOKUP(AN309,'Tableau coefficient '!$A$3:$B$1004,2,FALSE)</f>
        <v>94</v>
      </c>
      <c r="AP309" s="81">
        <v>0</v>
      </c>
      <c r="AQ309" s="79">
        <v>0</v>
      </c>
      <c r="AR309" s="79" t="str">
        <f t="shared" si="171"/>
        <v>00</v>
      </c>
      <c r="AS309" s="82">
        <f>VLOOKUP(AR309,'Tableau coefficient '!$A$3:$B$1004,2,FALSE)</f>
        <v>0</v>
      </c>
      <c r="AT309" s="81">
        <v>0</v>
      </c>
      <c r="AU309" s="79">
        <v>0</v>
      </c>
      <c r="AV309" s="79" t="str">
        <f t="shared" si="172"/>
        <v>00</v>
      </c>
      <c r="AW309" s="82">
        <f>VLOOKUP(AV309,'Tableau coefficient '!$A$3:$B$1004,2,FALSE)</f>
        <v>0</v>
      </c>
      <c r="AX309" s="81">
        <v>0</v>
      </c>
      <c r="AY309" s="79">
        <v>0</v>
      </c>
      <c r="AZ309" s="79" t="str">
        <f t="shared" si="173"/>
        <v>00</v>
      </c>
      <c r="BA309" s="82">
        <f>VLOOKUP(AZ309,'Tableau coefficient '!$A$3:$B$1004,2,FALSE)</f>
        <v>0</v>
      </c>
      <c r="BB309" s="83" t="s">
        <v>1507</v>
      </c>
      <c r="BC309" s="84">
        <v>47</v>
      </c>
      <c r="BD309" s="84" t="str">
        <f t="shared" si="174"/>
        <v>S47</v>
      </c>
      <c r="BE309" s="85">
        <f>(VLOOKUP(BD309,'Tableau coefficient '!$A$3:$B$1004,2,FALSE))*2</f>
        <v>144</v>
      </c>
      <c r="BF309" s="81">
        <v>0</v>
      </c>
      <c r="BG309" s="79">
        <v>0</v>
      </c>
      <c r="BH309" s="79" t="str">
        <f t="shared" si="175"/>
        <v>00</v>
      </c>
      <c r="BI309" s="82">
        <f>VLOOKUP(BH309,'Tableau coefficient '!$A$3:$B$1004,2,FALSE)</f>
        <v>0</v>
      </c>
      <c r="BJ309" s="81">
        <v>0</v>
      </c>
      <c r="BK309" s="79">
        <v>0</v>
      </c>
      <c r="BL309" s="79" t="str">
        <f t="shared" si="176"/>
        <v>00</v>
      </c>
      <c r="BM309" s="82">
        <f>VLOOKUP(BL309,'Tableau coefficient '!$A$3:$B$1004,2,FALSE)</f>
        <v>0</v>
      </c>
      <c r="BN309" s="86">
        <f t="shared" si="178"/>
        <v>323.5</v>
      </c>
      <c r="BO309" s="79">
        <f t="shared" si="161"/>
        <v>175</v>
      </c>
    </row>
    <row r="310" spans="1:67" ht="14" customHeight="1">
      <c r="A310" s="89" t="s">
        <v>1564</v>
      </c>
      <c r="B310" s="80" t="s">
        <v>1565</v>
      </c>
      <c r="C310" s="118" t="s">
        <v>5</v>
      </c>
      <c r="D310" s="79" t="s">
        <v>1648</v>
      </c>
      <c r="E310" s="80" t="s">
        <v>11</v>
      </c>
      <c r="F310" s="81">
        <v>0</v>
      </c>
      <c r="G310" s="79">
        <v>0</v>
      </c>
      <c r="H310" s="79" t="str">
        <f t="shared" si="162"/>
        <v>00</v>
      </c>
      <c r="I310" s="82">
        <f>VLOOKUP(H310,'Tableau coefficient '!$A$3:$B$1004,2,FALSE)</f>
        <v>0</v>
      </c>
      <c r="J310" s="81">
        <v>0</v>
      </c>
      <c r="K310" s="79">
        <v>0</v>
      </c>
      <c r="L310" s="79" t="str">
        <f t="shared" si="163"/>
        <v>00</v>
      </c>
      <c r="M310" s="82">
        <f>VLOOKUP(L310,'Tableau coefficient '!$A$3:$B$1004,2,FALSE)</f>
        <v>0</v>
      </c>
      <c r="N310" s="81">
        <v>0</v>
      </c>
      <c r="O310" s="79">
        <v>0</v>
      </c>
      <c r="P310" s="79" t="str">
        <f t="shared" si="164"/>
        <v>00</v>
      </c>
      <c r="Q310" s="82">
        <f>VLOOKUP(P310,'Tableau coefficient '!$A$3:$B$1004,2,FALSE)</f>
        <v>0</v>
      </c>
      <c r="R310" s="81">
        <v>0</v>
      </c>
      <c r="S310" s="79">
        <v>0</v>
      </c>
      <c r="T310" s="79" t="str">
        <f t="shared" si="165"/>
        <v>00</v>
      </c>
      <c r="U310" s="82">
        <f>VLOOKUP(T310,'Tableau coefficient '!$A$3:$B$1004,2,FALSE)</f>
        <v>0</v>
      </c>
      <c r="V310" s="83">
        <v>0</v>
      </c>
      <c r="W310" s="84">
        <v>0</v>
      </c>
      <c r="X310" s="84" t="str">
        <f t="shared" si="166"/>
        <v>00</v>
      </c>
      <c r="Y310" s="85">
        <f>(VLOOKUP(X310,'Tableau coefficient '!$A$3:$B$1004,2,FALSE))*2</f>
        <v>0</v>
      </c>
      <c r="Z310" s="83">
        <v>0</v>
      </c>
      <c r="AA310" s="75">
        <v>0</v>
      </c>
      <c r="AB310" s="84" t="str">
        <f t="shared" si="167"/>
        <v>00</v>
      </c>
      <c r="AC310" s="85">
        <f>(VLOOKUP(AB310,'Tableau coefficient '!$A$3:$B$1004,2,FALSE))*2</f>
        <v>0</v>
      </c>
      <c r="AD310" s="81" t="s">
        <v>1507</v>
      </c>
      <c r="AE310" s="79">
        <v>31</v>
      </c>
      <c r="AF310" s="79" t="str">
        <f t="shared" si="177"/>
        <v>S31</v>
      </c>
      <c r="AG310" s="82">
        <f>VLOOKUP(AF310,'Tableau coefficient '!$A$3:$B$1004,2,FALSE)</f>
        <v>84</v>
      </c>
      <c r="AH310" s="81">
        <v>0</v>
      </c>
      <c r="AI310" s="79">
        <v>0</v>
      </c>
      <c r="AJ310" s="79" t="str">
        <f t="shared" si="169"/>
        <v>00</v>
      </c>
      <c r="AK310" s="82">
        <f>VLOOKUP(AJ310,'Tableau coefficient '!$A$3:$B$1004,2,FALSE)</f>
        <v>0</v>
      </c>
      <c r="AL310" s="81">
        <v>0</v>
      </c>
      <c r="AM310" s="79">
        <v>0</v>
      </c>
      <c r="AN310" s="79" t="str">
        <f t="shared" si="170"/>
        <v>00</v>
      </c>
      <c r="AO310" s="82">
        <f>VLOOKUP(AN310,'Tableau coefficient '!$A$3:$B$1004,2,FALSE)</f>
        <v>0</v>
      </c>
      <c r="AP310" s="81">
        <v>0</v>
      </c>
      <c r="AQ310" s="79">
        <v>0</v>
      </c>
      <c r="AR310" s="79" t="str">
        <f t="shared" si="171"/>
        <v>00</v>
      </c>
      <c r="AS310" s="82">
        <f>VLOOKUP(AR310,'Tableau coefficient '!$A$3:$B$1004,2,FALSE)</f>
        <v>0</v>
      </c>
      <c r="AT310" s="81">
        <v>0</v>
      </c>
      <c r="AU310" s="79">
        <v>0</v>
      </c>
      <c r="AV310" s="79" t="str">
        <f t="shared" si="172"/>
        <v>00</v>
      </c>
      <c r="AW310" s="82">
        <f>VLOOKUP(AV310,'Tableau coefficient '!$A$3:$B$1004,2,FALSE)</f>
        <v>0</v>
      </c>
      <c r="AX310" s="81">
        <v>0</v>
      </c>
      <c r="AY310" s="79">
        <v>0</v>
      </c>
      <c r="AZ310" s="79" t="str">
        <f t="shared" si="173"/>
        <v>00</v>
      </c>
      <c r="BA310" s="82">
        <f>VLOOKUP(AZ310,'Tableau coefficient '!$A$3:$B$1004,2,FALSE)</f>
        <v>0</v>
      </c>
      <c r="BB310" s="83" t="s">
        <v>1507</v>
      </c>
      <c r="BC310" s="84">
        <v>48</v>
      </c>
      <c r="BD310" s="84" t="str">
        <f t="shared" si="174"/>
        <v>S48</v>
      </c>
      <c r="BE310" s="85">
        <f>(VLOOKUP(BD310,'Tableau coefficient '!$A$3:$B$1004,2,FALSE))*2</f>
        <v>142.5</v>
      </c>
      <c r="BF310" s="81">
        <v>0</v>
      </c>
      <c r="BG310" s="79">
        <v>0</v>
      </c>
      <c r="BH310" s="79" t="str">
        <f t="shared" si="175"/>
        <v>00</v>
      </c>
      <c r="BI310" s="82">
        <f>VLOOKUP(BH310,'Tableau coefficient '!$A$3:$B$1004,2,FALSE)</f>
        <v>0</v>
      </c>
      <c r="BJ310" s="81">
        <v>0</v>
      </c>
      <c r="BK310" s="79">
        <v>0</v>
      </c>
      <c r="BL310" s="79" t="str">
        <f t="shared" si="176"/>
        <v>00</v>
      </c>
      <c r="BM310" s="82">
        <f>VLOOKUP(BL310,'Tableau coefficient '!$A$3:$B$1004,2,FALSE)</f>
        <v>0</v>
      </c>
      <c r="BN310" s="86">
        <f t="shared" si="178"/>
        <v>226.5</v>
      </c>
      <c r="BO310" s="79">
        <f t="shared" si="161"/>
        <v>213</v>
      </c>
    </row>
    <row r="311" spans="1:67" ht="14" customHeight="1">
      <c r="A311" s="89" t="s">
        <v>1567</v>
      </c>
      <c r="B311" s="80" t="s">
        <v>1466</v>
      </c>
      <c r="C311" s="118" t="s">
        <v>5</v>
      </c>
      <c r="D311" s="79" t="s">
        <v>1647</v>
      </c>
      <c r="E311" s="80" t="s">
        <v>1067</v>
      </c>
      <c r="F311" s="81">
        <v>0</v>
      </c>
      <c r="G311" s="79">
        <v>0</v>
      </c>
      <c r="H311" s="79" t="str">
        <f t="shared" si="162"/>
        <v>00</v>
      </c>
      <c r="I311" s="82">
        <f>VLOOKUP(H311,'Tableau coefficient '!$A$3:$B$1004,2,FALSE)</f>
        <v>0</v>
      </c>
      <c r="J311" s="81">
        <v>0</v>
      </c>
      <c r="K311" s="79">
        <v>0</v>
      </c>
      <c r="L311" s="79" t="str">
        <f t="shared" si="163"/>
        <v>00</v>
      </c>
      <c r="M311" s="82">
        <f>VLOOKUP(L311,'Tableau coefficient '!$A$3:$B$1004,2,FALSE)</f>
        <v>0</v>
      </c>
      <c r="N311" s="81">
        <v>0</v>
      </c>
      <c r="O311" s="79">
        <v>0</v>
      </c>
      <c r="P311" s="79" t="str">
        <f t="shared" si="164"/>
        <v>00</v>
      </c>
      <c r="Q311" s="82">
        <f>VLOOKUP(P311,'Tableau coefficient '!$A$3:$B$1004,2,FALSE)</f>
        <v>0</v>
      </c>
      <c r="R311" s="81">
        <v>0</v>
      </c>
      <c r="S311" s="79">
        <v>0</v>
      </c>
      <c r="T311" s="79" t="str">
        <f t="shared" si="165"/>
        <v>00</v>
      </c>
      <c r="U311" s="82">
        <f>VLOOKUP(T311,'Tableau coefficient '!$A$3:$B$1004,2,FALSE)</f>
        <v>0</v>
      </c>
      <c r="V311" s="83">
        <v>0</v>
      </c>
      <c r="W311" s="84">
        <v>0</v>
      </c>
      <c r="X311" s="84" t="str">
        <f t="shared" si="166"/>
        <v>00</v>
      </c>
      <c r="Y311" s="85">
        <f>(VLOOKUP(X311,'Tableau coefficient '!$A$3:$B$1004,2,FALSE))*2</f>
        <v>0</v>
      </c>
      <c r="Z311" s="83">
        <v>0</v>
      </c>
      <c r="AA311" s="75">
        <v>0</v>
      </c>
      <c r="AB311" s="84" t="str">
        <f t="shared" si="167"/>
        <v>00</v>
      </c>
      <c r="AC311" s="85">
        <f>(VLOOKUP(AB311,'Tableau coefficient '!$A$3:$B$1004,2,FALSE))*2</f>
        <v>0</v>
      </c>
      <c r="AD311" s="81" t="s">
        <v>1507</v>
      </c>
      <c r="AE311" s="79">
        <v>33</v>
      </c>
      <c r="AF311" s="79" t="str">
        <f t="shared" si="177"/>
        <v>S33</v>
      </c>
      <c r="AG311" s="82">
        <f>VLOOKUP(AF311,'Tableau coefficient '!$A$3:$B$1004,2,FALSE)</f>
        <v>82.5</v>
      </c>
      <c r="AH311" s="81">
        <v>0</v>
      </c>
      <c r="AI311" s="79">
        <v>0</v>
      </c>
      <c r="AJ311" s="79" t="str">
        <f t="shared" si="169"/>
        <v>00</v>
      </c>
      <c r="AK311" s="82">
        <f>VLOOKUP(AJ311,'Tableau coefficient '!$A$3:$B$1004,2,FALSE)</f>
        <v>0</v>
      </c>
      <c r="AL311" s="81" t="s">
        <v>5</v>
      </c>
      <c r="AM311" s="79">
        <v>85</v>
      </c>
      <c r="AN311" s="79" t="str">
        <f t="shared" si="170"/>
        <v>M85</v>
      </c>
      <c r="AO311" s="82">
        <f>VLOOKUP(AN311,'Tableau coefficient '!$A$3:$B$1004,2,FALSE)</f>
        <v>58</v>
      </c>
      <c r="AP311" s="81">
        <v>0</v>
      </c>
      <c r="AQ311" s="79">
        <v>0</v>
      </c>
      <c r="AR311" s="79" t="str">
        <f t="shared" si="171"/>
        <v>00</v>
      </c>
      <c r="AS311" s="82">
        <f>VLOOKUP(AR311,'Tableau coefficient '!$A$3:$B$1004,2,FALSE)</f>
        <v>0</v>
      </c>
      <c r="AT311" s="81">
        <v>0</v>
      </c>
      <c r="AU311" s="79">
        <v>0</v>
      </c>
      <c r="AV311" s="79" t="str">
        <f t="shared" si="172"/>
        <v>00</v>
      </c>
      <c r="AW311" s="82">
        <f>VLOOKUP(AV311,'Tableau coefficient '!$A$3:$B$1004,2,FALSE)</f>
        <v>0</v>
      </c>
      <c r="AX311" s="81">
        <v>0</v>
      </c>
      <c r="AY311" s="79">
        <v>0</v>
      </c>
      <c r="AZ311" s="79" t="str">
        <f t="shared" si="173"/>
        <v>00</v>
      </c>
      <c r="BA311" s="82">
        <f>VLOOKUP(AZ311,'Tableau coefficient '!$A$3:$B$1004,2,FALSE)</f>
        <v>0</v>
      </c>
      <c r="BB311" s="83" t="s">
        <v>1506</v>
      </c>
      <c r="BC311" s="84">
        <v>31</v>
      </c>
      <c r="BD311" s="84" t="str">
        <f t="shared" si="174"/>
        <v>XS31</v>
      </c>
      <c r="BE311" s="85">
        <f>(VLOOKUP(BD311,'Tableau coefficient '!$A$3:$B$1004,2,FALSE))*2</f>
        <v>112</v>
      </c>
      <c r="BF311" s="81">
        <v>0</v>
      </c>
      <c r="BG311" s="79">
        <v>0</v>
      </c>
      <c r="BH311" s="79" t="str">
        <f t="shared" si="175"/>
        <v>00</v>
      </c>
      <c r="BI311" s="82">
        <f>VLOOKUP(BH311,'Tableau coefficient '!$A$3:$B$1004,2,FALSE)</f>
        <v>0</v>
      </c>
      <c r="BJ311" s="81">
        <v>0</v>
      </c>
      <c r="BK311" s="79">
        <v>0</v>
      </c>
      <c r="BL311" s="79" t="str">
        <f t="shared" si="176"/>
        <v>00</v>
      </c>
      <c r="BM311" s="82">
        <f>VLOOKUP(BL311,'Tableau coefficient '!$A$3:$B$1004,2,FALSE)</f>
        <v>0</v>
      </c>
      <c r="BN311" s="86">
        <f t="shared" si="178"/>
        <v>252.5</v>
      </c>
      <c r="BO311" s="79">
        <f t="shared" si="161"/>
        <v>206</v>
      </c>
    </row>
    <row r="312" spans="1:67" ht="14" customHeight="1">
      <c r="A312" s="89" t="s">
        <v>1569</v>
      </c>
      <c r="B312" s="80" t="s">
        <v>1493</v>
      </c>
      <c r="C312" s="118" t="s">
        <v>5</v>
      </c>
      <c r="D312" s="79" t="s">
        <v>1650</v>
      </c>
      <c r="E312" s="80" t="s">
        <v>11</v>
      </c>
      <c r="F312" s="81">
        <v>0</v>
      </c>
      <c r="G312" s="79">
        <v>0</v>
      </c>
      <c r="H312" s="79" t="str">
        <f t="shared" si="162"/>
        <v>00</v>
      </c>
      <c r="I312" s="82">
        <f>VLOOKUP(H312,'Tableau coefficient '!$A$3:$B$1004,2,FALSE)</f>
        <v>0</v>
      </c>
      <c r="J312" s="81">
        <v>0</v>
      </c>
      <c r="K312" s="79">
        <v>0</v>
      </c>
      <c r="L312" s="79" t="str">
        <f t="shared" si="163"/>
        <v>00</v>
      </c>
      <c r="M312" s="82">
        <f>VLOOKUP(L312,'Tableau coefficient '!$A$3:$B$1004,2,FALSE)</f>
        <v>0</v>
      </c>
      <c r="N312" s="81">
        <v>0</v>
      </c>
      <c r="O312" s="79">
        <v>0</v>
      </c>
      <c r="P312" s="79" t="str">
        <f t="shared" si="164"/>
        <v>00</v>
      </c>
      <c r="Q312" s="82">
        <f>VLOOKUP(P312,'Tableau coefficient '!$A$3:$B$1004,2,FALSE)</f>
        <v>0</v>
      </c>
      <c r="R312" s="81">
        <v>0</v>
      </c>
      <c r="S312" s="79">
        <v>0</v>
      </c>
      <c r="T312" s="79" t="str">
        <f t="shared" si="165"/>
        <v>00</v>
      </c>
      <c r="U312" s="82">
        <f>VLOOKUP(T312,'Tableau coefficient '!$A$3:$B$1004,2,FALSE)</f>
        <v>0</v>
      </c>
      <c r="V312" s="83">
        <v>0</v>
      </c>
      <c r="W312" s="84">
        <v>0</v>
      </c>
      <c r="X312" s="84" t="str">
        <f t="shared" si="166"/>
        <v>00</v>
      </c>
      <c r="Y312" s="85">
        <f>(VLOOKUP(X312,'Tableau coefficient '!$A$3:$B$1004,2,FALSE))*2</f>
        <v>0</v>
      </c>
      <c r="Z312" s="83">
        <v>0</v>
      </c>
      <c r="AA312" s="75">
        <v>0</v>
      </c>
      <c r="AB312" s="84" t="str">
        <f t="shared" si="167"/>
        <v>00</v>
      </c>
      <c r="AC312" s="85">
        <f>(VLOOKUP(AB312,'Tableau coefficient '!$A$3:$B$1004,2,FALSE))*2</f>
        <v>0</v>
      </c>
      <c r="AD312" s="81" t="s">
        <v>1568</v>
      </c>
      <c r="AE312" s="79">
        <v>11</v>
      </c>
      <c r="AF312" s="79" t="str">
        <f t="shared" si="177"/>
        <v>L11</v>
      </c>
      <c r="AG312" s="82">
        <f>VLOOKUP(AF312,'Tableau coefficient '!$A$3:$B$1004,2,FALSE)</f>
        <v>210</v>
      </c>
      <c r="AH312" s="81">
        <v>0</v>
      </c>
      <c r="AI312" s="79">
        <v>0</v>
      </c>
      <c r="AJ312" s="79" t="str">
        <f t="shared" si="169"/>
        <v>00</v>
      </c>
      <c r="AK312" s="82">
        <f>VLOOKUP(AJ312,'Tableau coefficient '!$A$3:$B$1004,2,FALSE)</f>
        <v>0</v>
      </c>
      <c r="AL312" s="81" t="s">
        <v>5</v>
      </c>
      <c r="AM312" s="79">
        <v>61</v>
      </c>
      <c r="AN312" s="79" t="str">
        <f t="shared" si="170"/>
        <v>M61</v>
      </c>
      <c r="AO312" s="82">
        <f>VLOOKUP(AN312,'Tableau coefficient '!$A$3:$B$1004,2,FALSE)</f>
        <v>82</v>
      </c>
      <c r="AP312" s="81">
        <v>0</v>
      </c>
      <c r="AQ312" s="79">
        <v>0</v>
      </c>
      <c r="AR312" s="79" t="str">
        <f t="shared" si="171"/>
        <v>00</v>
      </c>
      <c r="AS312" s="82">
        <f>VLOOKUP(AR312,'Tableau coefficient '!$A$3:$B$1004,2,FALSE)</f>
        <v>0</v>
      </c>
      <c r="AT312" s="81">
        <v>0</v>
      </c>
      <c r="AU312" s="79">
        <v>0</v>
      </c>
      <c r="AV312" s="79" t="str">
        <f t="shared" si="172"/>
        <v>00</v>
      </c>
      <c r="AW312" s="82">
        <f>VLOOKUP(AV312,'Tableau coefficient '!$A$3:$B$1004,2,FALSE)</f>
        <v>0</v>
      </c>
      <c r="AX312" s="81">
        <v>0</v>
      </c>
      <c r="AY312" s="79">
        <v>0</v>
      </c>
      <c r="AZ312" s="79" t="str">
        <f t="shared" si="173"/>
        <v>00</v>
      </c>
      <c r="BA312" s="82">
        <f>VLOOKUP(AZ312,'Tableau coefficient '!$A$3:$B$1004,2,FALSE)</f>
        <v>0</v>
      </c>
      <c r="BB312" s="83">
        <v>0</v>
      </c>
      <c r="BC312" s="84">
        <v>0</v>
      </c>
      <c r="BD312" s="84" t="str">
        <f t="shared" si="174"/>
        <v>00</v>
      </c>
      <c r="BE312" s="85">
        <f>(VLOOKUP(BD312,'Tableau coefficient '!$A$3:$B$1004,2,FALSE))*2</f>
        <v>0</v>
      </c>
      <c r="BF312" s="81">
        <v>0</v>
      </c>
      <c r="BG312" s="79">
        <v>0</v>
      </c>
      <c r="BH312" s="79" t="str">
        <f t="shared" si="175"/>
        <v>00</v>
      </c>
      <c r="BI312" s="82">
        <f>VLOOKUP(BH312,'Tableau coefficient '!$A$3:$B$1004,2,FALSE)</f>
        <v>0</v>
      </c>
      <c r="BJ312" s="81">
        <v>0</v>
      </c>
      <c r="BK312" s="79">
        <v>0</v>
      </c>
      <c r="BL312" s="79" t="str">
        <f t="shared" si="176"/>
        <v>00</v>
      </c>
      <c r="BM312" s="82">
        <f>VLOOKUP(BL312,'Tableau coefficient '!$A$3:$B$1004,2,FALSE)</f>
        <v>0</v>
      </c>
      <c r="BN312" s="86">
        <f t="shared" si="178"/>
        <v>292</v>
      </c>
      <c r="BO312" s="79">
        <f t="shared" si="161"/>
        <v>185</v>
      </c>
    </row>
    <row r="313" spans="1:67" ht="14" customHeight="1">
      <c r="A313" s="89" t="s">
        <v>1049</v>
      </c>
      <c r="B313" s="80" t="s">
        <v>1572</v>
      </c>
      <c r="C313" s="118" t="s">
        <v>5</v>
      </c>
      <c r="D313" s="79" t="s">
        <v>1650</v>
      </c>
      <c r="E313" s="80" t="s">
        <v>1067</v>
      </c>
      <c r="F313" s="81">
        <v>0</v>
      </c>
      <c r="G313" s="79">
        <v>0</v>
      </c>
      <c r="H313" s="79" t="str">
        <f t="shared" si="162"/>
        <v>00</v>
      </c>
      <c r="I313" s="82">
        <f>VLOOKUP(H313,'Tableau coefficient '!$A$3:$B$1004,2,FALSE)</f>
        <v>0</v>
      </c>
      <c r="J313" s="81">
        <v>0</v>
      </c>
      <c r="K313" s="79">
        <v>0</v>
      </c>
      <c r="L313" s="79" t="str">
        <f t="shared" si="163"/>
        <v>00</v>
      </c>
      <c r="M313" s="82">
        <f>VLOOKUP(L313,'Tableau coefficient '!$A$3:$B$1004,2,FALSE)</f>
        <v>0</v>
      </c>
      <c r="N313" s="81">
        <v>0</v>
      </c>
      <c r="O313" s="79">
        <v>0</v>
      </c>
      <c r="P313" s="79" t="str">
        <f t="shared" si="164"/>
        <v>00</v>
      </c>
      <c r="Q313" s="82">
        <f>VLOOKUP(P313,'Tableau coefficient '!$A$3:$B$1004,2,FALSE)</f>
        <v>0</v>
      </c>
      <c r="R313" s="81">
        <v>0</v>
      </c>
      <c r="S313" s="79">
        <v>0</v>
      </c>
      <c r="T313" s="79" t="str">
        <f t="shared" si="165"/>
        <v>00</v>
      </c>
      <c r="U313" s="82">
        <f>VLOOKUP(T313,'Tableau coefficient '!$A$3:$B$1004,2,FALSE)</f>
        <v>0</v>
      </c>
      <c r="V313" s="83">
        <v>0</v>
      </c>
      <c r="W313" s="84">
        <v>0</v>
      </c>
      <c r="X313" s="84" t="str">
        <f t="shared" si="166"/>
        <v>00</v>
      </c>
      <c r="Y313" s="85">
        <f>(VLOOKUP(X313,'Tableau coefficient '!$A$3:$B$1004,2,FALSE))*2</f>
        <v>0</v>
      </c>
      <c r="Z313" s="83">
        <v>0</v>
      </c>
      <c r="AA313" s="75">
        <v>0</v>
      </c>
      <c r="AB313" s="84" t="str">
        <f t="shared" si="167"/>
        <v>00</v>
      </c>
      <c r="AC313" s="85">
        <f>(VLOOKUP(AB313,'Tableau coefficient '!$A$3:$B$1004,2,FALSE))*2</f>
        <v>0</v>
      </c>
      <c r="AD313" s="81">
        <v>0</v>
      </c>
      <c r="AE313" s="79">
        <v>0</v>
      </c>
      <c r="AF313" s="79" t="str">
        <f t="shared" si="177"/>
        <v>00</v>
      </c>
      <c r="AG313" s="82">
        <f>VLOOKUP(AF313,'Tableau coefficient '!$A$3:$B$1004,2,FALSE)</f>
        <v>0</v>
      </c>
      <c r="AH313" s="81">
        <v>0</v>
      </c>
      <c r="AI313" s="79">
        <v>0</v>
      </c>
      <c r="AJ313" s="79" t="str">
        <f t="shared" si="169"/>
        <v>00</v>
      </c>
      <c r="AK313" s="82">
        <f>VLOOKUP(AJ313,'Tableau coefficient '!$A$3:$B$1004,2,FALSE)</f>
        <v>0</v>
      </c>
      <c r="AL313" s="81" t="s">
        <v>1506</v>
      </c>
      <c r="AM313" s="79">
        <v>45</v>
      </c>
      <c r="AN313" s="79" t="str">
        <f t="shared" si="170"/>
        <v>XS45</v>
      </c>
      <c r="AO313" s="82">
        <f>VLOOKUP(AN313,'Tableau coefficient '!$A$3:$B$1004,2,FALSE)</f>
        <v>49</v>
      </c>
      <c r="AP313" s="81">
        <v>0</v>
      </c>
      <c r="AQ313" s="79">
        <v>0</v>
      </c>
      <c r="AR313" s="79" t="str">
        <f t="shared" si="171"/>
        <v>00</v>
      </c>
      <c r="AS313" s="82">
        <f>VLOOKUP(AR313,'Tableau coefficient '!$A$3:$B$1004,2,FALSE)</f>
        <v>0</v>
      </c>
      <c r="AT313" s="81">
        <v>0</v>
      </c>
      <c r="AU313" s="79">
        <v>0</v>
      </c>
      <c r="AV313" s="79" t="str">
        <f t="shared" si="172"/>
        <v>00</v>
      </c>
      <c r="AW313" s="82">
        <f>VLOOKUP(AV313,'Tableau coefficient '!$A$3:$B$1004,2,FALSE)</f>
        <v>0</v>
      </c>
      <c r="AX313" s="81">
        <v>0</v>
      </c>
      <c r="AY313" s="79">
        <v>0</v>
      </c>
      <c r="AZ313" s="79" t="str">
        <f t="shared" si="173"/>
        <v>00</v>
      </c>
      <c r="BA313" s="82">
        <f>VLOOKUP(AZ313,'Tableau coefficient '!$A$3:$B$1004,2,FALSE)</f>
        <v>0</v>
      </c>
      <c r="BB313" s="83">
        <v>0</v>
      </c>
      <c r="BC313" s="84">
        <v>0</v>
      </c>
      <c r="BD313" s="84" t="str">
        <f t="shared" si="174"/>
        <v>00</v>
      </c>
      <c r="BE313" s="85">
        <f>(VLOOKUP(BD313,'Tableau coefficient '!$A$3:$B$1004,2,FALSE))*2</f>
        <v>0</v>
      </c>
      <c r="BF313" s="81">
        <v>0</v>
      </c>
      <c r="BG313" s="79">
        <v>0</v>
      </c>
      <c r="BH313" s="79" t="str">
        <f t="shared" si="175"/>
        <v>00</v>
      </c>
      <c r="BI313" s="82">
        <f>VLOOKUP(BH313,'Tableau coefficient '!$A$3:$B$1004,2,FALSE)</f>
        <v>0</v>
      </c>
      <c r="BJ313" s="81">
        <v>0</v>
      </c>
      <c r="BK313" s="79">
        <v>0</v>
      </c>
      <c r="BL313" s="79" t="str">
        <f t="shared" si="176"/>
        <v>00</v>
      </c>
      <c r="BM313" s="82">
        <f>VLOOKUP(BL313,'Tableau coefficient '!$A$3:$B$1004,2,FALSE)</f>
        <v>0</v>
      </c>
      <c r="BN313" s="86">
        <f t="shared" si="178"/>
        <v>49</v>
      </c>
      <c r="BO313" s="79">
        <f t="shared" si="161"/>
        <v>297</v>
      </c>
    </row>
    <row r="314" spans="1:67" ht="14" customHeight="1">
      <c r="A314" s="89" t="s">
        <v>1576</v>
      </c>
      <c r="B314" s="80" t="s">
        <v>1456</v>
      </c>
      <c r="C314" s="118" t="s">
        <v>5</v>
      </c>
      <c r="D314" s="79" t="s">
        <v>1647</v>
      </c>
      <c r="E314" s="80" t="s">
        <v>1067</v>
      </c>
      <c r="F314" s="81">
        <v>0</v>
      </c>
      <c r="G314" s="79">
        <v>0</v>
      </c>
      <c r="H314" s="79" t="str">
        <f t="shared" si="162"/>
        <v>00</v>
      </c>
      <c r="I314" s="82">
        <f>VLOOKUP(H314,'Tableau coefficient '!$A$3:$B$1004,2,FALSE)</f>
        <v>0</v>
      </c>
      <c r="J314" s="81">
        <v>0</v>
      </c>
      <c r="K314" s="79">
        <v>0</v>
      </c>
      <c r="L314" s="79" t="str">
        <f t="shared" si="163"/>
        <v>00</v>
      </c>
      <c r="M314" s="82">
        <f>VLOOKUP(L314,'Tableau coefficient '!$A$3:$B$1004,2,FALSE)</f>
        <v>0</v>
      </c>
      <c r="N314" s="81">
        <v>0</v>
      </c>
      <c r="O314" s="79">
        <v>0</v>
      </c>
      <c r="P314" s="79" t="str">
        <f t="shared" si="164"/>
        <v>00</v>
      </c>
      <c r="Q314" s="82">
        <f>VLOOKUP(P314,'Tableau coefficient '!$A$3:$B$1004,2,FALSE)</f>
        <v>0</v>
      </c>
      <c r="R314" s="81">
        <v>0</v>
      </c>
      <c r="S314" s="79">
        <v>0</v>
      </c>
      <c r="T314" s="79" t="str">
        <f t="shared" si="165"/>
        <v>00</v>
      </c>
      <c r="U314" s="82">
        <f>VLOOKUP(T314,'Tableau coefficient '!$A$3:$B$1004,2,FALSE)</f>
        <v>0</v>
      </c>
      <c r="V314" s="83">
        <v>0</v>
      </c>
      <c r="W314" s="84">
        <v>0</v>
      </c>
      <c r="X314" s="84" t="str">
        <f t="shared" si="166"/>
        <v>00</v>
      </c>
      <c r="Y314" s="85">
        <f>(VLOOKUP(X314,'Tableau coefficient '!$A$3:$B$1004,2,FALSE))*2</f>
        <v>0</v>
      </c>
      <c r="Z314" s="83">
        <v>0</v>
      </c>
      <c r="AA314" s="75">
        <v>0</v>
      </c>
      <c r="AB314" s="84" t="str">
        <f t="shared" si="167"/>
        <v>00</v>
      </c>
      <c r="AC314" s="85">
        <f>(VLOOKUP(AB314,'Tableau coefficient '!$A$3:$B$1004,2,FALSE))*2</f>
        <v>0</v>
      </c>
      <c r="AD314" s="81">
        <v>0</v>
      </c>
      <c r="AE314" s="79">
        <v>0</v>
      </c>
      <c r="AF314" s="79" t="str">
        <f t="shared" si="177"/>
        <v>00</v>
      </c>
      <c r="AG314" s="82">
        <f>VLOOKUP(AF314,'Tableau coefficient '!$A$3:$B$1004,2,FALSE)</f>
        <v>0</v>
      </c>
      <c r="AH314" s="81">
        <v>0</v>
      </c>
      <c r="AI314" s="79">
        <v>0</v>
      </c>
      <c r="AJ314" s="79" t="str">
        <f t="shared" si="169"/>
        <v>00</v>
      </c>
      <c r="AK314" s="82">
        <f>VLOOKUP(AJ314,'Tableau coefficient '!$A$3:$B$1004,2,FALSE)</f>
        <v>0</v>
      </c>
      <c r="AL314" s="81" t="s">
        <v>1506</v>
      </c>
      <c r="AM314" s="79">
        <v>85</v>
      </c>
      <c r="AN314" s="79" t="str">
        <f t="shared" si="170"/>
        <v>XS85</v>
      </c>
      <c r="AO314" s="82">
        <f>VLOOKUP(AN314,'Tableau coefficient '!$A$3:$B$1004,2,FALSE)</f>
        <v>29</v>
      </c>
      <c r="AP314" s="81">
        <v>0</v>
      </c>
      <c r="AQ314" s="79">
        <v>0</v>
      </c>
      <c r="AR314" s="79" t="str">
        <f t="shared" si="171"/>
        <v>00</v>
      </c>
      <c r="AS314" s="82">
        <f>VLOOKUP(AR314,'Tableau coefficient '!$A$3:$B$1004,2,FALSE)</f>
        <v>0</v>
      </c>
      <c r="AT314" s="81">
        <v>0</v>
      </c>
      <c r="AU314" s="79">
        <v>0</v>
      </c>
      <c r="AV314" s="79" t="str">
        <f t="shared" si="172"/>
        <v>00</v>
      </c>
      <c r="AW314" s="82">
        <f>VLOOKUP(AV314,'Tableau coefficient '!$A$3:$B$1004,2,FALSE)</f>
        <v>0</v>
      </c>
      <c r="AX314" s="81">
        <v>0</v>
      </c>
      <c r="AY314" s="79">
        <v>0</v>
      </c>
      <c r="AZ314" s="79" t="str">
        <f t="shared" si="173"/>
        <v>00</v>
      </c>
      <c r="BA314" s="82">
        <f>VLOOKUP(AZ314,'Tableau coefficient '!$A$3:$B$1004,2,FALSE)</f>
        <v>0</v>
      </c>
      <c r="BB314" s="83">
        <v>0</v>
      </c>
      <c r="BC314" s="84">
        <v>0</v>
      </c>
      <c r="BD314" s="84" t="str">
        <f t="shared" si="174"/>
        <v>00</v>
      </c>
      <c r="BE314" s="85">
        <f>(VLOOKUP(BD314,'Tableau coefficient '!$A$3:$B$1004,2,FALSE))*2</f>
        <v>0</v>
      </c>
      <c r="BF314" s="81">
        <v>0</v>
      </c>
      <c r="BG314" s="79">
        <v>0</v>
      </c>
      <c r="BH314" s="79" t="str">
        <f t="shared" si="175"/>
        <v>00</v>
      </c>
      <c r="BI314" s="82">
        <f>VLOOKUP(BH314,'Tableau coefficient '!$A$3:$B$1004,2,FALSE)</f>
        <v>0</v>
      </c>
      <c r="BJ314" s="81">
        <v>0</v>
      </c>
      <c r="BK314" s="79">
        <v>0</v>
      </c>
      <c r="BL314" s="79" t="str">
        <f t="shared" si="176"/>
        <v>00</v>
      </c>
      <c r="BM314" s="82">
        <f>VLOOKUP(BL314,'Tableau coefficient '!$A$3:$B$1004,2,FALSE)</f>
        <v>0</v>
      </c>
      <c r="BN314" s="86">
        <f t="shared" si="178"/>
        <v>29</v>
      </c>
      <c r="BO314" s="79">
        <f t="shared" si="161"/>
        <v>301</v>
      </c>
    </row>
    <row r="315" spans="1:67" ht="14" customHeight="1">
      <c r="A315" s="89" t="s">
        <v>1578</v>
      </c>
      <c r="B315" s="80" t="s">
        <v>1515</v>
      </c>
      <c r="C315" s="118" t="s">
        <v>5</v>
      </c>
      <c r="D315" s="79" t="s">
        <v>1647</v>
      </c>
      <c r="E315" s="80" t="s">
        <v>11</v>
      </c>
      <c r="F315" s="81">
        <v>0</v>
      </c>
      <c r="G315" s="79">
        <v>0</v>
      </c>
      <c r="H315" s="79" t="str">
        <f t="shared" ref="H315:H320" si="179">(F315&amp;G315)</f>
        <v>00</v>
      </c>
      <c r="I315" s="82">
        <f>VLOOKUP(H315,'Tableau coefficient '!$A$3:$B$1004,2,FALSE)</f>
        <v>0</v>
      </c>
      <c r="J315" s="81">
        <v>0</v>
      </c>
      <c r="K315" s="79">
        <v>0</v>
      </c>
      <c r="L315" s="79" t="str">
        <f t="shared" ref="L315:L320" si="180">(J315&amp;K315)</f>
        <v>00</v>
      </c>
      <c r="M315" s="82">
        <f>VLOOKUP(L315,'Tableau coefficient '!$A$3:$B$1004,2,FALSE)</f>
        <v>0</v>
      </c>
      <c r="N315" s="81">
        <v>0</v>
      </c>
      <c r="O315" s="79">
        <v>0</v>
      </c>
      <c r="P315" s="79" t="str">
        <f t="shared" ref="P315:P320" si="181">(N315&amp;O315)</f>
        <v>00</v>
      </c>
      <c r="Q315" s="82">
        <f>VLOOKUP(P315,'Tableau coefficient '!$A$3:$B$1004,2,FALSE)</f>
        <v>0</v>
      </c>
      <c r="R315" s="81">
        <v>0</v>
      </c>
      <c r="S315" s="79">
        <v>0</v>
      </c>
      <c r="T315" s="79" t="str">
        <f t="shared" ref="T315:T320" si="182">(R315&amp;S315)</f>
        <v>00</v>
      </c>
      <c r="U315" s="82">
        <f>VLOOKUP(T315,'Tableau coefficient '!$A$3:$B$1004,2,FALSE)</f>
        <v>0</v>
      </c>
      <c r="V315" s="83">
        <v>0</v>
      </c>
      <c r="W315" s="84">
        <v>0</v>
      </c>
      <c r="X315" s="84" t="str">
        <f t="shared" ref="X315:X320" si="183">(V315&amp;W315)</f>
        <v>00</v>
      </c>
      <c r="Y315" s="85">
        <f>(VLOOKUP(X315,'Tableau coefficient '!$A$3:$B$1004,2,FALSE))*2</f>
        <v>0</v>
      </c>
      <c r="Z315" s="83">
        <v>0</v>
      </c>
      <c r="AA315" s="75">
        <v>0</v>
      </c>
      <c r="AB315" s="84" t="str">
        <f t="shared" ref="AB315:AB320" si="184">(Z315&amp;AA315)</f>
        <v>00</v>
      </c>
      <c r="AC315" s="85">
        <f>(VLOOKUP(AB315,'Tableau coefficient '!$A$3:$B$1004,2,FALSE))*2</f>
        <v>0</v>
      </c>
      <c r="AD315" s="81">
        <v>0</v>
      </c>
      <c r="AE315" s="79">
        <v>0</v>
      </c>
      <c r="AF315" s="79" t="str">
        <f t="shared" ref="AF315:AF320" si="185">(AD315&amp;AE315)</f>
        <v>00</v>
      </c>
      <c r="AG315" s="82">
        <f>VLOOKUP(AF315,'Tableau coefficient '!$A$3:$B$1004,2,FALSE)</f>
        <v>0</v>
      </c>
      <c r="AH315" s="81">
        <v>0</v>
      </c>
      <c r="AI315" s="79">
        <v>0</v>
      </c>
      <c r="AJ315" s="79" t="str">
        <f t="shared" ref="AJ315:AJ320" si="186">(AH315&amp;AI315)</f>
        <v>00</v>
      </c>
      <c r="AK315" s="82">
        <f>VLOOKUP(AJ315,'Tableau coefficient '!$A$3:$B$1004,2,FALSE)</f>
        <v>0</v>
      </c>
      <c r="AL315" s="81" t="s">
        <v>5</v>
      </c>
      <c r="AM315" s="79">
        <v>54</v>
      </c>
      <c r="AN315" s="79" t="str">
        <f t="shared" ref="AN315:AN320" si="187">(AL315&amp;AM315)</f>
        <v>M54</v>
      </c>
      <c r="AO315" s="82">
        <f>VLOOKUP(AN315,'Tableau coefficient '!$A$3:$B$1004,2,FALSE)</f>
        <v>89</v>
      </c>
      <c r="AP315" s="81">
        <v>0</v>
      </c>
      <c r="AQ315" s="79">
        <v>0</v>
      </c>
      <c r="AR315" s="79" t="str">
        <f t="shared" ref="AR315:AR320" si="188">(AP315&amp;AQ315)</f>
        <v>00</v>
      </c>
      <c r="AS315" s="82">
        <f>VLOOKUP(AR315,'Tableau coefficient '!$A$3:$B$1004,2,FALSE)</f>
        <v>0</v>
      </c>
      <c r="AT315" s="81">
        <v>0</v>
      </c>
      <c r="AU315" s="79">
        <v>0</v>
      </c>
      <c r="AV315" s="79" t="str">
        <f t="shared" ref="AV315:AV320" si="189">(AT315&amp;AU315)</f>
        <v>00</v>
      </c>
      <c r="AW315" s="82">
        <f>VLOOKUP(AV315,'Tableau coefficient '!$A$3:$B$1004,2,FALSE)</f>
        <v>0</v>
      </c>
      <c r="AX315" s="81" t="s">
        <v>1507</v>
      </c>
      <c r="AY315" s="79">
        <v>30</v>
      </c>
      <c r="AZ315" s="79" t="str">
        <f t="shared" ref="AZ315:AZ320" si="190">(AX315&amp;AY315)</f>
        <v>S30</v>
      </c>
      <c r="BA315" s="82">
        <f>VLOOKUP(AZ315,'Tableau coefficient '!$A$3:$B$1004,2,FALSE)</f>
        <v>84.75</v>
      </c>
      <c r="BB315" s="83">
        <v>0</v>
      </c>
      <c r="BC315" s="84">
        <v>0</v>
      </c>
      <c r="BD315" s="84" t="str">
        <f t="shared" ref="BD315:BD320" si="191">(BB315&amp;BC315)</f>
        <v>00</v>
      </c>
      <c r="BE315" s="85">
        <f>(VLOOKUP(BD315,'Tableau coefficient '!$A$3:$B$1004,2,FALSE))*2</f>
        <v>0</v>
      </c>
      <c r="BF315" s="81">
        <v>0</v>
      </c>
      <c r="BG315" s="79">
        <v>0</v>
      </c>
      <c r="BH315" s="79" t="str">
        <f t="shared" ref="BH315:BH320" si="192">(BF315&amp;BG315)</f>
        <v>00</v>
      </c>
      <c r="BI315" s="82">
        <f>VLOOKUP(BH315,'Tableau coefficient '!$A$3:$B$1004,2,FALSE)</f>
        <v>0</v>
      </c>
      <c r="BJ315" s="81">
        <v>0</v>
      </c>
      <c r="BK315" s="79">
        <v>0</v>
      </c>
      <c r="BL315" s="79" t="str">
        <f t="shared" ref="BL315:BL320" si="193">(BJ315&amp;BK315)</f>
        <v>00</v>
      </c>
      <c r="BM315" s="82">
        <f>VLOOKUP(BL315,'Tableau coefficient '!$A$3:$B$1004,2,FALSE)</f>
        <v>0</v>
      </c>
      <c r="BN315" s="86">
        <f t="shared" si="178"/>
        <v>173.75</v>
      </c>
      <c r="BO315" s="79">
        <f t="shared" si="161"/>
        <v>245</v>
      </c>
    </row>
    <row r="316" spans="1:67" ht="14" customHeight="1">
      <c r="A316" s="89" t="s">
        <v>1607</v>
      </c>
      <c r="B316" s="80" t="s">
        <v>1139</v>
      </c>
      <c r="C316" s="118" t="s">
        <v>5</v>
      </c>
      <c r="D316" s="79" t="s">
        <v>1647</v>
      </c>
      <c r="E316" s="80" t="s">
        <v>11</v>
      </c>
      <c r="F316" s="81">
        <v>0</v>
      </c>
      <c r="G316" s="79">
        <v>0</v>
      </c>
      <c r="H316" s="79" t="str">
        <f t="shared" si="179"/>
        <v>00</v>
      </c>
      <c r="I316" s="82">
        <f>VLOOKUP(H316,'Tableau coefficient '!$A$3:$B$1004,2,FALSE)</f>
        <v>0</v>
      </c>
      <c r="J316" s="81">
        <v>0</v>
      </c>
      <c r="K316" s="79">
        <v>0</v>
      </c>
      <c r="L316" s="79" t="str">
        <f t="shared" si="180"/>
        <v>00</v>
      </c>
      <c r="M316" s="82">
        <f>VLOOKUP(L316,'Tableau coefficient '!$A$3:$B$1004,2,FALSE)</f>
        <v>0</v>
      </c>
      <c r="N316" s="81">
        <v>0</v>
      </c>
      <c r="O316" s="79">
        <v>0</v>
      </c>
      <c r="P316" s="79" t="str">
        <f t="shared" si="181"/>
        <v>00</v>
      </c>
      <c r="Q316" s="82">
        <f>VLOOKUP(P316,'Tableau coefficient '!$A$3:$B$1004,2,FALSE)</f>
        <v>0</v>
      </c>
      <c r="R316" s="81">
        <v>0</v>
      </c>
      <c r="S316" s="79">
        <v>0</v>
      </c>
      <c r="T316" s="79" t="str">
        <f t="shared" si="182"/>
        <v>00</v>
      </c>
      <c r="U316" s="82">
        <f>VLOOKUP(T316,'Tableau coefficient '!$A$3:$B$1004,2,FALSE)</f>
        <v>0</v>
      </c>
      <c r="V316" s="83">
        <v>0</v>
      </c>
      <c r="W316" s="84">
        <v>0</v>
      </c>
      <c r="X316" s="84" t="str">
        <f t="shared" si="183"/>
        <v>00</v>
      </c>
      <c r="Y316" s="85">
        <f>(VLOOKUP(X316,'Tableau coefficient '!$A$3:$B$1004,2,FALSE))*2</f>
        <v>0</v>
      </c>
      <c r="Z316" s="83">
        <v>0</v>
      </c>
      <c r="AA316" s="75">
        <v>0</v>
      </c>
      <c r="AB316" s="84" t="str">
        <f t="shared" si="184"/>
        <v>00</v>
      </c>
      <c r="AC316" s="85">
        <f>(VLOOKUP(AB316,'Tableau coefficient '!$A$3:$B$1004,2,FALSE))*2</f>
        <v>0</v>
      </c>
      <c r="AD316" s="81">
        <v>0</v>
      </c>
      <c r="AE316" s="79">
        <v>0</v>
      </c>
      <c r="AF316" s="79" t="str">
        <f t="shared" si="185"/>
        <v>00</v>
      </c>
      <c r="AG316" s="82">
        <f>VLOOKUP(AF316,'Tableau coefficient '!$A$3:$B$1004,2,FALSE)</f>
        <v>0</v>
      </c>
      <c r="AH316" s="81">
        <v>0</v>
      </c>
      <c r="AI316" s="79">
        <v>0</v>
      </c>
      <c r="AJ316" s="79" t="str">
        <f t="shared" si="186"/>
        <v>00</v>
      </c>
      <c r="AK316" s="82">
        <f>VLOOKUP(AJ316,'Tableau coefficient '!$A$3:$B$1004,2,FALSE)</f>
        <v>0</v>
      </c>
      <c r="AL316" s="81">
        <v>0</v>
      </c>
      <c r="AM316" s="79">
        <v>0</v>
      </c>
      <c r="AN316" s="79" t="str">
        <f t="shared" si="187"/>
        <v>00</v>
      </c>
      <c r="AO316" s="82">
        <f>VLOOKUP(AN316,'Tableau coefficient '!$A$3:$B$1004,2,FALSE)</f>
        <v>0</v>
      </c>
      <c r="AP316" s="81">
        <v>0</v>
      </c>
      <c r="AQ316" s="79">
        <v>0</v>
      </c>
      <c r="AR316" s="79" t="str">
        <f t="shared" si="188"/>
        <v>00</v>
      </c>
      <c r="AS316" s="82">
        <f>VLOOKUP(AR316,'Tableau coefficient '!$A$3:$B$1004,2,FALSE)</f>
        <v>0</v>
      </c>
      <c r="AT316" s="81">
        <v>0</v>
      </c>
      <c r="AU316" s="79">
        <v>0</v>
      </c>
      <c r="AV316" s="79" t="str">
        <f t="shared" si="189"/>
        <v>00</v>
      </c>
      <c r="AW316" s="82">
        <f>VLOOKUP(AV316,'Tableau coefficient '!$A$3:$B$1004,2,FALSE)</f>
        <v>0</v>
      </c>
      <c r="AX316" s="81" t="s">
        <v>1507</v>
      </c>
      <c r="AY316" s="79">
        <v>10</v>
      </c>
      <c r="AZ316" s="79" t="str">
        <f t="shared" si="190"/>
        <v>S10</v>
      </c>
      <c r="BA316" s="82">
        <f>VLOOKUP(AZ316,'Tableau coefficient '!$A$3:$B$1004,2,FALSE)</f>
        <v>108.75</v>
      </c>
      <c r="BB316" s="83" t="s">
        <v>1507</v>
      </c>
      <c r="BC316" s="84">
        <v>12</v>
      </c>
      <c r="BD316" s="84" t="str">
        <f t="shared" si="191"/>
        <v>S12</v>
      </c>
      <c r="BE316" s="85">
        <f>(VLOOKUP(BD316,'Tableau coefficient '!$A$3:$B$1004,2,FALSE))*2</f>
        <v>202.5</v>
      </c>
      <c r="BF316" s="81">
        <v>0</v>
      </c>
      <c r="BG316" s="79">
        <v>0</v>
      </c>
      <c r="BH316" s="79" t="str">
        <f t="shared" si="192"/>
        <v>00</v>
      </c>
      <c r="BI316" s="82">
        <f>VLOOKUP(BH316,'Tableau coefficient '!$A$3:$B$1004,2,FALSE)</f>
        <v>0</v>
      </c>
      <c r="BJ316" s="81">
        <v>0</v>
      </c>
      <c r="BK316" s="79">
        <v>0</v>
      </c>
      <c r="BL316" s="79" t="str">
        <f t="shared" si="193"/>
        <v>00</v>
      </c>
      <c r="BM316" s="82">
        <f>VLOOKUP(BL316,'Tableau coefficient '!$A$3:$B$1004,2,FALSE)</f>
        <v>0</v>
      </c>
      <c r="BN316" s="86">
        <f t="shared" si="178"/>
        <v>311.25</v>
      </c>
      <c r="BO316" s="79">
        <f t="shared" si="161"/>
        <v>178</v>
      </c>
    </row>
    <row r="317" spans="1:67" ht="14" customHeight="1">
      <c r="A317" s="89" t="s">
        <v>1207</v>
      </c>
      <c r="B317" s="80" t="s">
        <v>1264</v>
      </c>
      <c r="C317" s="118" t="s">
        <v>5</v>
      </c>
      <c r="D317" s="79" t="s">
        <v>1648</v>
      </c>
      <c r="E317" s="80" t="s">
        <v>11</v>
      </c>
      <c r="F317" s="81">
        <v>0</v>
      </c>
      <c r="G317" s="79">
        <v>0</v>
      </c>
      <c r="H317" s="79" t="str">
        <f t="shared" si="179"/>
        <v>00</v>
      </c>
      <c r="I317" s="82">
        <f>VLOOKUP(H317,'Tableau coefficient '!$A$3:$B$1004,2,FALSE)</f>
        <v>0</v>
      </c>
      <c r="J317" s="81">
        <v>0</v>
      </c>
      <c r="K317" s="79">
        <v>0</v>
      </c>
      <c r="L317" s="79" t="str">
        <f t="shared" si="180"/>
        <v>00</v>
      </c>
      <c r="M317" s="82">
        <f>VLOOKUP(L317,'Tableau coefficient '!$A$3:$B$1004,2,FALSE)</f>
        <v>0</v>
      </c>
      <c r="N317" s="81">
        <v>0</v>
      </c>
      <c r="O317" s="79">
        <v>0</v>
      </c>
      <c r="P317" s="79" t="str">
        <f t="shared" si="181"/>
        <v>00</v>
      </c>
      <c r="Q317" s="82">
        <f>VLOOKUP(P317,'Tableau coefficient '!$A$3:$B$1004,2,FALSE)</f>
        <v>0</v>
      </c>
      <c r="R317" s="81">
        <v>0</v>
      </c>
      <c r="S317" s="79">
        <v>0</v>
      </c>
      <c r="T317" s="79" t="str">
        <f t="shared" si="182"/>
        <v>00</v>
      </c>
      <c r="U317" s="82">
        <f>VLOOKUP(T317,'Tableau coefficient '!$A$3:$B$1004,2,FALSE)</f>
        <v>0</v>
      </c>
      <c r="V317" s="83">
        <v>0</v>
      </c>
      <c r="W317" s="84">
        <v>0</v>
      </c>
      <c r="X317" s="84" t="str">
        <f t="shared" si="183"/>
        <v>00</v>
      </c>
      <c r="Y317" s="85">
        <f>(VLOOKUP(X317,'Tableau coefficient '!$A$3:$B$1004,2,FALSE))*2</f>
        <v>0</v>
      </c>
      <c r="Z317" s="83">
        <v>0</v>
      </c>
      <c r="AA317" s="75">
        <v>0</v>
      </c>
      <c r="AB317" s="84" t="str">
        <f t="shared" si="184"/>
        <v>00</v>
      </c>
      <c r="AC317" s="85">
        <f>(VLOOKUP(AB317,'Tableau coefficient '!$A$3:$B$1004,2,FALSE))*2</f>
        <v>0</v>
      </c>
      <c r="AD317" s="81">
        <v>0</v>
      </c>
      <c r="AE317" s="79">
        <v>0</v>
      </c>
      <c r="AF317" s="79" t="str">
        <f t="shared" si="185"/>
        <v>00</v>
      </c>
      <c r="AG317" s="82">
        <f>VLOOKUP(AF317,'Tableau coefficient '!$A$3:$B$1004,2,FALSE)</f>
        <v>0</v>
      </c>
      <c r="AH317" s="81">
        <v>0</v>
      </c>
      <c r="AI317" s="79">
        <v>0</v>
      </c>
      <c r="AJ317" s="79" t="str">
        <f t="shared" si="186"/>
        <v>00</v>
      </c>
      <c r="AK317" s="82">
        <f>VLOOKUP(AJ317,'Tableau coefficient '!$A$3:$B$1004,2,FALSE)</f>
        <v>0</v>
      </c>
      <c r="AL317" s="81">
        <v>0</v>
      </c>
      <c r="AM317" s="79">
        <v>0</v>
      </c>
      <c r="AN317" s="79" t="str">
        <f t="shared" si="187"/>
        <v>00</v>
      </c>
      <c r="AO317" s="82">
        <f>VLOOKUP(AN317,'Tableau coefficient '!$A$3:$B$1004,2,FALSE)</f>
        <v>0</v>
      </c>
      <c r="AP317" s="81">
        <v>0</v>
      </c>
      <c r="AQ317" s="79">
        <v>0</v>
      </c>
      <c r="AR317" s="79" t="str">
        <f t="shared" si="188"/>
        <v>00</v>
      </c>
      <c r="AS317" s="82">
        <f>VLOOKUP(AR317,'Tableau coefficient '!$A$3:$B$1004,2,FALSE)</f>
        <v>0</v>
      </c>
      <c r="AT317" s="81">
        <v>0</v>
      </c>
      <c r="AU317" s="79">
        <v>0</v>
      </c>
      <c r="AV317" s="79" t="str">
        <f t="shared" si="189"/>
        <v>00</v>
      </c>
      <c r="AW317" s="82">
        <f>VLOOKUP(AV317,'Tableau coefficient '!$A$3:$B$1004,2,FALSE)</f>
        <v>0</v>
      </c>
      <c r="AX317" s="81" t="s">
        <v>1507</v>
      </c>
      <c r="AY317" s="79">
        <v>43</v>
      </c>
      <c r="AZ317" s="79" t="str">
        <f t="shared" si="190"/>
        <v>S43</v>
      </c>
      <c r="BA317" s="82">
        <f>VLOOKUP(AZ317,'Tableau coefficient '!$A$3:$B$1004,2,FALSE)</f>
        <v>75</v>
      </c>
      <c r="BB317" s="83" t="s">
        <v>1507</v>
      </c>
      <c r="BC317" s="84">
        <v>50</v>
      </c>
      <c r="BD317" s="84" t="str">
        <f t="shared" si="191"/>
        <v>S50</v>
      </c>
      <c r="BE317" s="85">
        <f>(VLOOKUP(BD317,'Tableau coefficient '!$A$3:$B$1004,2,FALSE))*2</f>
        <v>139.5</v>
      </c>
      <c r="BF317" s="81">
        <v>0</v>
      </c>
      <c r="BG317" s="79">
        <v>0</v>
      </c>
      <c r="BH317" s="79" t="str">
        <f t="shared" si="192"/>
        <v>00</v>
      </c>
      <c r="BI317" s="82">
        <f>VLOOKUP(BH317,'Tableau coefficient '!$A$3:$B$1004,2,FALSE)</f>
        <v>0</v>
      </c>
      <c r="BJ317" s="81">
        <v>0</v>
      </c>
      <c r="BK317" s="79">
        <v>0</v>
      </c>
      <c r="BL317" s="79" t="str">
        <f t="shared" si="193"/>
        <v>00</v>
      </c>
      <c r="BM317" s="82">
        <f>VLOOKUP(BL317,'Tableau coefficient '!$A$3:$B$1004,2,FALSE)</f>
        <v>0</v>
      </c>
      <c r="BN317" s="86">
        <f t="shared" si="178"/>
        <v>214.5</v>
      </c>
      <c r="BO317" s="79">
        <f t="shared" si="161"/>
        <v>218</v>
      </c>
    </row>
    <row r="318" spans="1:67" ht="14" customHeight="1">
      <c r="A318" s="89" t="s">
        <v>1221</v>
      </c>
      <c r="B318" s="80" t="s">
        <v>1611</v>
      </c>
      <c r="C318" s="118" t="s">
        <v>5</v>
      </c>
      <c r="D318" s="79" t="s">
        <v>1647</v>
      </c>
      <c r="E318" s="80" t="s">
        <v>15</v>
      </c>
      <c r="F318" s="81">
        <v>0</v>
      </c>
      <c r="G318" s="79">
        <v>0</v>
      </c>
      <c r="H318" s="79" t="str">
        <f t="shared" si="179"/>
        <v>00</v>
      </c>
      <c r="I318" s="82">
        <f>VLOOKUP(H318,'Tableau coefficient '!$A$3:$B$1004,2,FALSE)</f>
        <v>0</v>
      </c>
      <c r="J318" s="81">
        <v>0</v>
      </c>
      <c r="K318" s="79">
        <v>0</v>
      </c>
      <c r="L318" s="79" t="str">
        <f t="shared" si="180"/>
        <v>00</v>
      </c>
      <c r="M318" s="82">
        <f>VLOOKUP(L318,'Tableau coefficient '!$A$3:$B$1004,2,FALSE)</f>
        <v>0</v>
      </c>
      <c r="N318" s="81">
        <v>0</v>
      </c>
      <c r="O318" s="79">
        <v>0</v>
      </c>
      <c r="P318" s="79" t="str">
        <f t="shared" si="181"/>
        <v>00</v>
      </c>
      <c r="Q318" s="82">
        <f>VLOOKUP(P318,'Tableau coefficient '!$A$3:$B$1004,2,FALSE)</f>
        <v>0</v>
      </c>
      <c r="R318" s="81">
        <v>0</v>
      </c>
      <c r="S318" s="79">
        <v>0</v>
      </c>
      <c r="T318" s="79" t="str">
        <f t="shared" si="182"/>
        <v>00</v>
      </c>
      <c r="U318" s="82">
        <f>VLOOKUP(T318,'Tableau coefficient '!$A$3:$B$1004,2,FALSE)</f>
        <v>0</v>
      </c>
      <c r="V318" s="83">
        <v>0</v>
      </c>
      <c r="W318" s="84">
        <v>0</v>
      </c>
      <c r="X318" s="84" t="str">
        <f t="shared" si="183"/>
        <v>00</v>
      </c>
      <c r="Y318" s="85">
        <f>(VLOOKUP(X318,'Tableau coefficient '!$A$3:$B$1004,2,FALSE))*2</f>
        <v>0</v>
      </c>
      <c r="Z318" s="83">
        <v>0</v>
      </c>
      <c r="AA318" s="75">
        <v>0</v>
      </c>
      <c r="AB318" s="84" t="str">
        <f t="shared" si="184"/>
        <v>00</v>
      </c>
      <c r="AC318" s="85">
        <f>(VLOOKUP(AB318,'Tableau coefficient '!$A$3:$B$1004,2,FALSE))*2</f>
        <v>0</v>
      </c>
      <c r="AD318" s="81">
        <v>0</v>
      </c>
      <c r="AE318" s="79">
        <v>0</v>
      </c>
      <c r="AF318" s="79" t="str">
        <f t="shared" si="185"/>
        <v>00</v>
      </c>
      <c r="AG318" s="82">
        <f>VLOOKUP(AF318,'Tableau coefficient '!$A$3:$B$1004,2,FALSE)</f>
        <v>0</v>
      </c>
      <c r="AH318" s="81">
        <v>0</v>
      </c>
      <c r="AI318" s="79">
        <v>0</v>
      </c>
      <c r="AJ318" s="79" t="str">
        <f t="shared" si="186"/>
        <v>00</v>
      </c>
      <c r="AK318" s="82">
        <f>VLOOKUP(AJ318,'Tableau coefficient '!$A$3:$B$1004,2,FALSE)</f>
        <v>0</v>
      </c>
      <c r="AL318" s="81">
        <v>0</v>
      </c>
      <c r="AM318" s="79">
        <v>0</v>
      </c>
      <c r="AN318" s="79" t="str">
        <f t="shared" si="187"/>
        <v>00</v>
      </c>
      <c r="AO318" s="82">
        <f>VLOOKUP(AN318,'Tableau coefficient '!$A$3:$B$1004,2,FALSE)</f>
        <v>0</v>
      </c>
      <c r="AP318" s="81">
        <v>0</v>
      </c>
      <c r="AQ318" s="79">
        <v>0</v>
      </c>
      <c r="AR318" s="79" t="str">
        <f t="shared" si="188"/>
        <v>00</v>
      </c>
      <c r="AS318" s="82">
        <f>VLOOKUP(AR318,'Tableau coefficient '!$A$3:$B$1004,2,FALSE)</f>
        <v>0</v>
      </c>
      <c r="AT318" s="81">
        <v>0</v>
      </c>
      <c r="AU318" s="79">
        <v>0</v>
      </c>
      <c r="AV318" s="79" t="str">
        <f t="shared" si="189"/>
        <v>00</v>
      </c>
      <c r="AW318" s="82">
        <f>VLOOKUP(AV318,'Tableau coefficient '!$A$3:$B$1004,2,FALSE)</f>
        <v>0</v>
      </c>
      <c r="AX318" s="81" t="s">
        <v>1507</v>
      </c>
      <c r="AY318" s="79">
        <v>46</v>
      </c>
      <c r="AZ318" s="79" t="str">
        <f t="shared" si="190"/>
        <v>S46</v>
      </c>
      <c r="BA318" s="82">
        <f>VLOOKUP(AZ318,'Tableau coefficient '!$A$3:$B$1004,2,FALSE)</f>
        <v>72.75</v>
      </c>
      <c r="BB318" s="83" t="s">
        <v>1507</v>
      </c>
      <c r="BC318" s="84">
        <v>52</v>
      </c>
      <c r="BD318" s="84" t="str">
        <f t="shared" si="191"/>
        <v>S52</v>
      </c>
      <c r="BE318" s="85">
        <f>(VLOOKUP(BD318,'Tableau coefficient '!$A$3:$B$1004,2,FALSE))*2</f>
        <v>136.5</v>
      </c>
      <c r="BF318" s="81">
        <v>0</v>
      </c>
      <c r="BG318" s="79">
        <v>0</v>
      </c>
      <c r="BH318" s="79" t="str">
        <f t="shared" si="192"/>
        <v>00</v>
      </c>
      <c r="BI318" s="82">
        <f>VLOOKUP(BH318,'Tableau coefficient '!$A$3:$B$1004,2,FALSE)</f>
        <v>0</v>
      </c>
      <c r="BJ318" s="81">
        <v>0</v>
      </c>
      <c r="BK318" s="79">
        <v>0</v>
      </c>
      <c r="BL318" s="79" t="str">
        <f t="shared" si="193"/>
        <v>00</v>
      </c>
      <c r="BM318" s="82">
        <f>VLOOKUP(BL318,'Tableau coefficient '!$A$3:$B$1004,2,FALSE)</f>
        <v>0</v>
      </c>
      <c r="BN318" s="86">
        <f t="shared" si="178"/>
        <v>209.25</v>
      </c>
      <c r="BO318" s="79">
        <f t="shared" si="161"/>
        <v>222</v>
      </c>
    </row>
    <row r="319" spans="1:67" ht="14" customHeight="1">
      <c r="A319" s="89" t="s">
        <v>1623</v>
      </c>
      <c r="B319" s="80" t="s">
        <v>1624</v>
      </c>
      <c r="C319" s="118" t="s">
        <v>5</v>
      </c>
      <c r="D319" s="79" t="s">
        <v>1647</v>
      </c>
      <c r="E319" s="80" t="s">
        <v>11</v>
      </c>
      <c r="F319" s="81">
        <v>0</v>
      </c>
      <c r="G319" s="79">
        <v>0</v>
      </c>
      <c r="H319" s="79" t="str">
        <f t="shared" si="179"/>
        <v>00</v>
      </c>
      <c r="I319" s="82">
        <f>VLOOKUP(H319,'Tableau coefficient '!$A$3:$B$1004,2,FALSE)</f>
        <v>0</v>
      </c>
      <c r="J319" s="81">
        <v>0</v>
      </c>
      <c r="K319" s="79">
        <v>0</v>
      </c>
      <c r="L319" s="79" t="str">
        <f t="shared" si="180"/>
        <v>00</v>
      </c>
      <c r="M319" s="82">
        <f>VLOOKUP(L319,'Tableau coefficient '!$A$3:$B$1004,2,FALSE)</f>
        <v>0</v>
      </c>
      <c r="N319" s="81">
        <v>0</v>
      </c>
      <c r="O319" s="79">
        <v>0</v>
      </c>
      <c r="P319" s="79" t="str">
        <f t="shared" si="181"/>
        <v>00</v>
      </c>
      <c r="Q319" s="82">
        <f>VLOOKUP(P319,'Tableau coefficient '!$A$3:$B$1004,2,FALSE)</f>
        <v>0</v>
      </c>
      <c r="R319" s="81">
        <v>0</v>
      </c>
      <c r="S319" s="79">
        <v>0</v>
      </c>
      <c r="T319" s="79" t="str">
        <f t="shared" si="182"/>
        <v>00</v>
      </c>
      <c r="U319" s="82">
        <f>VLOOKUP(T319,'Tableau coefficient '!$A$3:$B$1004,2,FALSE)</f>
        <v>0</v>
      </c>
      <c r="V319" s="83">
        <v>0</v>
      </c>
      <c r="W319" s="84">
        <v>0</v>
      </c>
      <c r="X319" s="84" t="str">
        <f t="shared" si="183"/>
        <v>00</v>
      </c>
      <c r="Y319" s="85">
        <f>(VLOOKUP(X319,'Tableau coefficient '!$A$3:$B$1004,2,FALSE))*2</f>
        <v>0</v>
      </c>
      <c r="Z319" s="83">
        <v>0</v>
      </c>
      <c r="AA319" s="75">
        <v>0</v>
      </c>
      <c r="AB319" s="84" t="str">
        <f t="shared" si="184"/>
        <v>00</v>
      </c>
      <c r="AC319" s="85">
        <f>(VLOOKUP(AB319,'Tableau coefficient '!$A$3:$B$1004,2,FALSE))*2</f>
        <v>0</v>
      </c>
      <c r="AD319" s="81">
        <v>0</v>
      </c>
      <c r="AE319" s="79">
        <v>0</v>
      </c>
      <c r="AF319" s="79" t="str">
        <f t="shared" si="185"/>
        <v>00</v>
      </c>
      <c r="AG319" s="82">
        <f>VLOOKUP(AF319,'Tableau coefficient '!$A$3:$B$1004,2,FALSE)</f>
        <v>0</v>
      </c>
      <c r="AH319" s="81">
        <v>0</v>
      </c>
      <c r="AI319" s="79">
        <v>0</v>
      </c>
      <c r="AJ319" s="79" t="str">
        <f t="shared" si="186"/>
        <v>00</v>
      </c>
      <c r="AK319" s="82">
        <f>VLOOKUP(AJ319,'Tableau coefficient '!$A$3:$B$1004,2,FALSE)</f>
        <v>0</v>
      </c>
      <c r="AL319" s="81">
        <v>0</v>
      </c>
      <c r="AM319" s="79">
        <v>0</v>
      </c>
      <c r="AN319" s="79" t="str">
        <f t="shared" si="187"/>
        <v>00</v>
      </c>
      <c r="AO319" s="82">
        <f>VLOOKUP(AN319,'Tableau coefficient '!$A$3:$B$1004,2,FALSE)</f>
        <v>0</v>
      </c>
      <c r="AP319" s="81">
        <v>0</v>
      </c>
      <c r="AQ319" s="79">
        <v>0</v>
      </c>
      <c r="AR319" s="79" t="str">
        <f t="shared" si="188"/>
        <v>00</v>
      </c>
      <c r="AS319" s="82">
        <f>VLOOKUP(AR319,'Tableau coefficient '!$A$3:$B$1004,2,FALSE)</f>
        <v>0</v>
      </c>
      <c r="AT319" s="81">
        <v>0</v>
      </c>
      <c r="AU319" s="79">
        <v>0</v>
      </c>
      <c r="AV319" s="79" t="str">
        <f t="shared" si="189"/>
        <v>00</v>
      </c>
      <c r="AW319" s="82">
        <f>VLOOKUP(AV319,'Tableau coefficient '!$A$3:$B$1004,2,FALSE)</f>
        <v>0</v>
      </c>
      <c r="AX319" s="81">
        <v>0</v>
      </c>
      <c r="AY319" s="79">
        <v>0</v>
      </c>
      <c r="AZ319" s="79" t="str">
        <f t="shared" si="190"/>
        <v>00</v>
      </c>
      <c r="BA319" s="82">
        <f>VLOOKUP(AZ319,'Tableau coefficient '!$A$3:$B$1004,2,FALSE)</f>
        <v>0</v>
      </c>
      <c r="BB319" s="83" t="s">
        <v>1507</v>
      </c>
      <c r="BC319" s="84">
        <v>29</v>
      </c>
      <c r="BD319" s="84" t="str">
        <f t="shared" si="191"/>
        <v>S29</v>
      </c>
      <c r="BE319" s="85">
        <f>(VLOOKUP(BD319,'Tableau coefficient '!$A$3:$B$1004,2,FALSE))*2</f>
        <v>171</v>
      </c>
      <c r="BF319" s="81">
        <v>0</v>
      </c>
      <c r="BG319" s="79">
        <v>0</v>
      </c>
      <c r="BH319" s="79" t="str">
        <f t="shared" si="192"/>
        <v>00</v>
      </c>
      <c r="BI319" s="82">
        <f>VLOOKUP(BH319,'Tableau coefficient '!$A$3:$B$1004,2,FALSE)</f>
        <v>0</v>
      </c>
      <c r="BJ319" s="81">
        <v>0</v>
      </c>
      <c r="BK319" s="79">
        <v>0</v>
      </c>
      <c r="BL319" s="79" t="str">
        <f t="shared" si="193"/>
        <v>00</v>
      </c>
      <c r="BM319" s="82">
        <f>VLOOKUP(BL319,'Tableau coefficient '!$A$3:$B$1004,2,FALSE)</f>
        <v>0</v>
      </c>
      <c r="BN319" s="86">
        <f t="shared" si="178"/>
        <v>171</v>
      </c>
      <c r="BO319" s="79">
        <f t="shared" si="161"/>
        <v>249</v>
      </c>
    </row>
    <row r="320" spans="1:67" ht="14" customHeight="1">
      <c r="A320" s="89" t="s">
        <v>1625</v>
      </c>
      <c r="B320" s="80" t="s">
        <v>1419</v>
      </c>
      <c r="C320" s="118" t="s">
        <v>5</v>
      </c>
      <c r="D320" s="79" t="s">
        <v>1651</v>
      </c>
      <c r="E320" s="80" t="s">
        <v>13</v>
      </c>
      <c r="F320" s="81">
        <v>0</v>
      </c>
      <c r="G320" s="79">
        <v>0</v>
      </c>
      <c r="H320" s="79" t="str">
        <f t="shared" si="179"/>
        <v>00</v>
      </c>
      <c r="I320" s="82">
        <f>VLOOKUP(H320,'Tableau coefficient '!$A$3:$B$1004,2,FALSE)</f>
        <v>0</v>
      </c>
      <c r="J320" s="81">
        <v>0</v>
      </c>
      <c r="K320" s="79">
        <v>0</v>
      </c>
      <c r="L320" s="79" t="str">
        <f t="shared" si="180"/>
        <v>00</v>
      </c>
      <c r="M320" s="82">
        <f>VLOOKUP(L320,'Tableau coefficient '!$A$3:$B$1004,2,FALSE)</f>
        <v>0</v>
      </c>
      <c r="N320" s="81">
        <v>0</v>
      </c>
      <c r="O320" s="79">
        <v>0</v>
      </c>
      <c r="P320" s="79" t="str">
        <f t="shared" si="181"/>
        <v>00</v>
      </c>
      <c r="Q320" s="82">
        <f>VLOOKUP(P320,'Tableau coefficient '!$A$3:$B$1004,2,FALSE)</f>
        <v>0</v>
      </c>
      <c r="R320" s="81">
        <v>0</v>
      </c>
      <c r="S320" s="79">
        <v>0</v>
      </c>
      <c r="T320" s="79" t="str">
        <f t="shared" si="182"/>
        <v>00</v>
      </c>
      <c r="U320" s="82">
        <f>VLOOKUP(T320,'Tableau coefficient '!$A$3:$B$1004,2,FALSE)</f>
        <v>0</v>
      </c>
      <c r="V320" s="83">
        <v>0</v>
      </c>
      <c r="W320" s="84">
        <v>0</v>
      </c>
      <c r="X320" s="84" t="str">
        <f t="shared" si="183"/>
        <v>00</v>
      </c>
      <c r="Y320" s="85">
        <f>(VLOOKUP(X320,'Tableau coefficient '!$A$3:$B$1004,2,FALSE))*2</f>
        <v>0</v>
      </c>
      <c r="Z320" s="83">
        <v>0</v>
      </c>
      <c r="AA320" s="75">
        <v>0</v>
      </c>
      <c r="AB320" s="84" t="str">
        <f t="shared" si="184"/>
        <v>00</v>
      </c>
      <c r="AC320" s="85">
        <f>(VLOOKUP(AB320,'Tableau coefficient '!$A$3:$B$1004,2,FALSE))*2</f>
        <v>0</v>
      </c>
      <c r="AD320" s="81">
        <v>0</v>
      </c>
      <c r="AE320" s="79">
        <v>0</v>
      </c>
      <c r="AF320" s="79" t="str">
        <f t="shared" si="185"/>
        <v>00</v>
      </c>
      <c r="AG320" s="82">
        <f>VLOOKUP(AF320,'Tableau coefficient '!$A$3:$B$1004,2,FALSE)</f>
        <v>0</v>
      </c>
      <c r="AH320" s="81">
        <v>0</v>
      </c>
      <c r="AI320" s="79">
        <v>0</v>
      </c>
      <c r="AJ320" s="79" t="str">
        <f t="shared" si="186"/>
        <v>00</v>
      </c>
      <c r="AK320" s="82">
        <f>VLOOKUP(AJ320,'Tableau coefficient '!$A$3:$B$1004,2,FALSE)</f>
        <v>0</v>
      </c>
      <c r="AL320" s="81">
        <v>0</v>
      </c>
      <c r="AM320" s="79">
        <v>0</v>
      </c>
      <c r="AN320" s="79" t="str">
        <f t="shared" si="187"/>
        <v>00</v>
      </c>
      <c r="AO320" s="82">
        <f>VLOOKUP(AN320,'Tableau coefficient '!$A$3:$B$1004,2,FALSE)</f>
        <v>0</v>
      </c>
      <c r="AP320" s="81">
        <v>0</v>
      </c>
      <c r="AQ320" s="79">
        <v>0</v>
      </c>
      <c r="AR320" s="79" t="str">
        <f t="shared" si="188"/>
        <v>00</v>
      </c>
      <c r="AS320" s="82">
        <f>VLOOKUP(AR320,'Tableau coefficient '!$A$3:$B$1004,2,FALSE)</f>
        <v>0</v>
      </c>
      <c r="AT320" s="81">
        <v>0</v>
      </c>
      <c r="AU320" s="79">
        <v>0</v>
      </c>
      <c r="AV320" s="79" t="str">
        <f t="shared" si="189"/>
        <v>00</v>
      </c>
      <c r="AW320" s="82">
        <f>VLOOKUP(AV320,'Tableau coefficient '!$A$3:$B$1004,2,FALSE)</f>
        <v>0</v>
      </c>
      <c r="AX320" s="81">
        <v>0</v>
      </c>
      <c r="AY320" s="79">
        <v>0</v>
      </c>
      <c r="AZ320" s="79" t="str">
        <f t="shared" si="190"/>
        <v>00</v>
      </c>
      <c r="BA320" s="82">
        <f>VLOOKUP(AZ320,'Tableau coefficient '!$A$3:$B$1004,2,FALSE)</f>
        <v>0</v>
      </c>
      <c r="BB320" s="83" t="s">
        <v>1507</v>
      </c>
      <c r="BC320" s="84">
        <v>44</v>
      </c>
      <c r="BD320" s="84" t="str">
        <f t="shared" si="191"/>
        <v>S44</v>
      </c>
      <c r="BE320" s="85">
        <f>(VLOOKUP(BD320,'Tableau coefficient '!$A$3:$B$1004,2,FALSE))*2</f>
        <v>148.5</v>
      </c>
      <c r="BF320" s="81">
        <v>0</v>
      </c>
      <c r="BG320" s="79">
        <v>0</v>
      </c>
      <c r="BH320" s="79" t="str">
        <f t="shared" si="192"/>
        <v>00</v>
      </c>
      <c r="BI320" s="82">
        <f>VLOOKUP(BH320,'Tableau coefficient '!$A$3:$B$1004,2,FALSE)</f>
        <v>0</v>
      </c>
      <c r="BJ320" s="81">
        <v>0</v>
      </c>
      <c r="BK320" s="79">
        <v>0</v>
      </c>
      <c r="BL320" s="79" t="str">
        <f t="shared" si="193"/>
        <v>00</v>
      </c>
      <c r="BM320" s="82">
        <f>VLOOKUP(BL320,'Tableau coefficient '!$A$3:$B$1004,2,FALSE)</f>
        <v>0</v>
      </c>
      <c r="BN320" s="86">
        <f t="shared" si="178"/>
        <v>148.5</v>
      </c>
      <c r="BO320" s="79">
        <f t="shared" si="161"/>
        <v>256</v>
      </c>
    </row>
    <row r="321" spans="1:67" ht="14" customHeight="1">
      <c r="A321" s="98" t="s">
        <v>1323</v>
      </c>
      <c r="B321" s="94" t="s">
        <v>1324</v>
      </c>
      <c r="C321" s="74" t="s">
        <v>19</v>
      </c>
      <c r="D321" s="74" t="s">
        <v>1647</v>
      </c>
      <c r="E321" s="94" t="s">
        <v>14</v>
      </c>
      <c r="F321" s="95">
        <v>0</v>
      </c>
      <c r="G321" s="93">
        <v>0</v>
      </c>
      <c r="H321" s="93" t="str">
        <f t="shared" si="162"/>
        <v>00</v>
      </c>
      <c r="I321" s="96">
        <f>VLOOKUP(H321,'Tableau coefficient '!$A$3:$B$1004,2,FALSE)</f>
        <v>0</v>
      </c>
      <c r="J321" s="95">
        <v>0</v>
      </c>
      <c r="K321" s="93">
        <v>0</v>
      </c>
      <c r="L321" s="93" t="str">
        <f t="shared" si="163"/>
        <v>00</v>
      </c>
      <c r="M321" s="96">
        <f>VLOOKUP(L321,'Tableau coefficient '!$A$3:$B$1004,2,FALSE)</f>
        <v>0</v>
      </c>
      <c r="N321" s="95">
        <v>0</v>
      </c>
      <c r="O321" s="93">
        <v>0</v>
      </c>
      <c r="P321" s="93" t="str">
        <f t="shared" si="164"/>
        <v>00</v>
      </c>
      <c r="Q321" s="96">
        <f>VLOOKUP(P321,'Tableau coefficient '!$A$3:$B$1004,2,FALSE)</f>
        <v>0</v>
      </c>
      <c r="R321" s="95">
        <v>0</v>
      </c>
      <c r="S321" s="93">
        <v>0</v>
      </c>
      <c r="T321" s="93" t="str">
        <f t="shared" si="165"/>
        <v>00</v>
      </c>
      <c r="U321" s="96">
        <f>VLOOKUP(T321,'Tableau coefficient '!$A$3:$B$1004,2,FALSE)</f>
        <v>0</v>
      </c>
      <c r="V321" s="83">
        <v>0</v>
      </c>
      <c r="W321" s="84">
        <v>0</v>
      </c>
      <c r="X321" s="84" t="str">
        <f t="shared" si="166"/>
        <v>00</v>
      </c>
      <c r="Y321" s="85">
        <f>(VLOOKUP(X321,'Tableau coefficient '!$A$3:$B$1004,2,FALSE))*2</f>
        <v>0</v>
      </c>
      <c r="Z321" s="83">
        <v>0</v>
      </c>
      <c r="AA321" s="75">
        <v>0</v>
      </c>
      <c r="AB321" s="84" t="str">
        <f t="shared" si="167"/>
        <v>00</v>
      </c>
      <c r="AC321" s="85">
        <f>(VLOOKUP(AB321,'Tableau coefficient '!$A$3:$B$1004,2,FALSE))*2</f>
        <v>0</v>
      </c>
      <c r="AD321" s="95">
        <v>0</v>
      </c>
      <c r="AE321" s="93">
        <v>0</v>
      </c>
      <c r="AF321" s="93" t="str">
        <f t="shared" si="177"/>
        <v>00</v>
      </c>
      <c r="AG321" s="96">
        <f>VLOOKUP(AF321,'Tableau coefficient '!$A$3:$B$1004,2,FALSE)</f>
        <v>0</v>
      </c>
      <c r="AH321" s="95">
        <v>0</v>
      </c>
      <c r="AI321" s="93">
        <v>0</v>
      </c>
      <c r="AJ321" s="93" t="str">
        <f t="shared" si="169"/>
        <v>00</v>
      </c>
      <c r="AK321" s="96">
        <f>VLOOKUP(AJ321,'Tableau coefficient '!$A$3:$B$1004,2,FALSE)</f>
        <v>0</v>
      </c>
      <c r="AL321" s="95">
        <v>0</v>
      </c>
      <c r="AM321" s="93">
        <v>0</v>
      </c>
      <c r="AN321" s="93" t="str">
        <f t="shared" si="170"/>
        <v>00</v>
      </c>
      <c r="AO321" s="96">
        <f>VLOOKUP(AN321,'Tableau coefficient '!$A$3:$B$1004,2,FALSE)</f>
        <v>0</v>
      </c>
      <c r="AP321" s="95">
        <v>0</v>
      </c>
      <c r="AQ321" s="93">
        <v>0</v>
      </c>
      <c r="AR321" s="93" t="str">
        <f t="shared" si="171"/>
        <v>00</v>
      </c>
      <c r="AS321" s="96">
        <f>VLOOKUP(AR321,'Tableau coefficient '!$A$3:$B$1004,2,FALSE)</f>
        <v>0</v>
      </c>
      <c r="AT321" s="95">
        <v>0</v>
      </c>
      <c r="AU321" s="93">
        <v>0</v>
      </c>
      <c r="AV321" s="93" t="str">
        <f t="shared" si="172"/>
        <v>00</v>
      </c>
      <c r="AW321" s="96">
        <f>VLOOKUP(AV321,'Tableau coefficient '!$A$3:$B$1004,2,FALSE)</f>
        <v>0</v>
      </c>
      <c r="AX321" s="95">
        <v>0</v>
      </c>
      <c r="AY321" s="93">
        <v>0</v>
      </c>
      <c r="AZ321" s="93" t="str">
        <f t="shared" si="173"/>
        <v>00</v>
      </c>
      <c r="BA321" s="96">
        <f>VLOOKUP(AZ321,'Tableau coefficient '!$A$3:$B$1004,2,FALSE)</f>
        <v>0</v>
      </c>
      <c r="BB321" s="83">
        <v>0</v>
      </c>
      <c r="BC321" s="84">
        <v>0</v>
      </c>
      <c r="BD321" s="84" t="str">
        <f t="shared" si="174"/>
        <v>00</v>
      </c>
      <c r="BE321" s="85">
        <f>(VLOOKUP(BD321,'Tableau coefficient '!$A$3:$B$1004,2,FALSE))*2</f>
        <v>0</v>
      </c>
      <c r="BF321" s="95">
        <v>0</v>
      </c>
      <c r="BG321" s="93">
        <v>0</v>
      </c>
      <c r="BH321" s="93" t="str">
        <f t="shared" si="175"/>
        <v>00</v>
      </c>
      <c r="BI321" s="96">
        <f>VLOOKUP(BH321,'Tableau coefficient '!$A$3:$B$1004,2,FALSE)</f>
        <v>0</v>
      </c>
      <c r="BJ321" s="95">
        <v>0</v>
      </c>
      <c r="BK321" s="93">
        <v>0</v>
      </c>
      <c r="BL321" s="93" t="str">
        <f t="shared" si="176"/>
        <v>00</v>
      </c>
      <c r="BM321" s="96">
        <f>VLOOKUP(BL321,'Tableau coefficient '!$A$3:$B$1004,2,FALSE)</f>
        <v>0</v>
      </c>
      <c r="BN321" s="97">
        <f t="shared" ref="BN284:BN347" si="194">SUM(M321,I321,Q321,U321,Y321,AC321,AG321,AO321,AS321,BA321,BE321,BI321,BM321)</f>
        <v>0</v>
      </c>
      <c r="BO321" s="93">
        <f t="shared" si="161"/>
        <v>303</v>
      </c>
    </row>
    <row r="322" spans="1:67" ht="14" customHeight="1">
      <c r="A322" s="98" t="s">
        <v>1325</v>
      </c>
      <c r="B322" s="94" t="s">
        <v>1326</v>
      </c>
      <c r="C322" s="74" t="s">
        <v>19</v>
      </c>
      <c r="D322" s="74" t="s">
        <v>1648</v>
      </c>
      <c r="E322" s="94" t="s">
        <v>14</v>
      </c>
      <c r="F322" s="95">
        <v>0</v>
      </c>
      <c r="G322" s="93">
        <v>0</v>
      </c>
      <c r="H322" s="93" t="str">
        <f t="shared" si="162"/>
        <v>00</v>
      </c>
      <c r="I322" s="96">
        <f>VLOOKUP(H322,'Tableau coefficient '!$A$3:$B$1004,2,FALSE)</f>
        <v>0</v>
      </c>
      <c r="J322" s="95">
        <v>0</v>
      </c>
      <c r="K322" s="93">
        <v>0</v>
      </c>
      <c r="L322" s="93" t="str">
        <f t="shared" si="163"/>
        <v>00</v>
      </c>
      <c r="M322" s="96">
        <f>VLOOKUP(L322,'Tableau coefficient '!$A$3:$B$1004,2,FALSE)</f>
        <v>0</v>
      </c>
      <c r="N322" s="95">
        <v>0</v>
      </c>
      <c r="O322" s="93">
        <v>0</v>
      </c>
      <c r="P322" s="93" t="str">
        <f t="shared" si="164"/>
        <v>00</v>
      </c>
      <c r="Q322" s="96">
        <f>VLOOKUP(P322,'Tableau coefficient '!$A$3:$B$1004,2,FALSE)</f>
        <v>0</v>
      </c>
      <c r="R322" s="95">
        <v>0</v>
      </c>
      <c r="S322" s="93">
        <v>0</v>
      </c>
      <c r="T322" s="93" t="str">
        <f t="shared" si="165"/>
        <v>00</v>
      </c>
      <c r="U322" s="96">
        <f>VLOOKUP(T322,'Tableau coefficient '!$A$3:$B$1004,2,FALSE)</f>
        <v>0</v>
      </c>
      <c r="V322" s="83">
        <v>0</v>
      </c>
      <c r="W322" s="84">
        <v>0</v>
      </c>
      <c r="X322" s="84" t="str">
        <f t="shared" si="166"/>
        <v>00</v>
      </c>
      <c r="Y322" s="85">
        <f>(VLOOKUP(X322,'Tableau coefficient '!$A$3:$B$1004,2,FALSE))*2</f>
        <v>0</v>
      </c>
      <c r="Z322" s="83">
        <v>0</v>
      </c>
      <c r="AA322" s="75">
        <v>0</v>
      </c>
      <c r="AB322" s="84" t="str">
        <f t="shared" si="167"/>
        <v>00</v>
      </c>
      <c r="AC322" s="85">
        <f>(VLOOKUP(AB322,'Tableau coefficient '!$A$3:$B$1004,2,FALSE))*2</f>
        <v>0</v>
      </c>
      <c r="AD322" s="95">
        <v>0</v>
      </c>
      <c r="AE322" s="93">
        <v>0</v>
      </c>
      <c r="AF322" s="93" t="str">
        <f t="shared" si="177"/>
        <v>00</v>
      </c>
      <c r="AG322" s="96">
        <f>VLOOKUP(AF322,'Tableau coefficient '!$A$3:$B$1004,2,FALSE)</f>
        <v>0</v>
      </c>
      <c r="AH322" s="95">
        <v>0</v>
      </c>
      <c r="AI322" s="93">
        <v>0</v>
      </c>
      <c r="AJ322" s="93" t="str">
        <f t="shared" si="169"/>
        <v>00</v>
      </c>
      <c r="AK322" s="96">
        <f>VLOOKUP(AJ322,'Tableau coefficient '!$A$3:$B$1004,2,FALSE)</f>
        <v>0</v>
      </c>
      <c r="AL322" s="95">
        <v>0</v>
      </c>
      <c r="AM322" s="93">
        <v>0</v>
      </c>
      <c r="AN322" s="93" t="str">
        <f t="shared" si="170"/>
        <v>00</v>
      </c>
      <c r="AO322" s="96">
        <f>VLOOKUP(AN322,'Tableau coefficient '!$A$3:$B$1004,2,FALSE)</f>
        <v>0</v>
      </c>
      <c r="AP322" s="95">
        <v>0</v>
      </c>
      <c r="AQ322" s="93">
        <v>0</v>
      </c>
      <c r="AR322" s="93" t="str">
        <f t="shared" si="171"/>
        <v>00</v>
      </c>
      <c r="AS322" s="96">
        <f>VLOOKUP(AR322,'Tableau coefficient '!$A$3:$B$1004,2,FALSE)</f>
        <v>0</v>
      </c>
      <c r="AT322" s="95">
        <v>0</v>
      </c>
      <c r="AU322" s="93">
        <v>0</v>
      </c>
      <c r="AV322" s="93" t="str">
        <f t="shared" si="172"/>
        <v>00</v>
      </c>
      <c r="AW322" s="96">
        <f>VLOOKUP(AV322,'Tableau coefficient '!$A$3:$B$1004,2,FALSE)</f>
        <v>0</v>
      </c>
      <c r="AX322" s="95">
        <v>0</v>
      </c>
      <c r="AY322" s="93">
        <v>0</v>
      </c>
      <c r="AZ322" s="93" t="str">
        <f t="shared" si="173"/>
        <v>00</v>
      </c>
      <c r="BA322" s="96">
        <f>VLOOKUP(AZ322,'Tableau coefficient '!$A$3:$B$1004,2,FALSE)</f>
        <v>0</v>
      </c>
      <c r="BB322" s="83">
        <v>0</v>
      </c>
      <c r="BC322" s="84">
        <v>0</v>
      </c>
      <c r="BD322" s="84" t="str">
        <f t="shared" si="174"/>
        <v>00</v>
      </c>
      <c r="BE322" s="85">
        <f>(VLOOKUP(BD322,'Tableau coefficient '!$A$3:$B$1004,2,FALSE))*2</f>
        <v>0</v>
      </c>
      <c r="BF322" s="95">
        <v>0</v>
      </c>
      <c r="BG322" s="93">
        <v>0</v>
      </c>
      <c r="BH322" s="93" t="str">
        <f t="shared" si="175"/>
        <v>00</v>
      </c>
      <c r="BI322" s="96">
        <f>VLOOKUP(BH322,'Tableau coefficient '!$A$3:$B$1004,2,FALSE)</f>
        <v>0</v>
      </c>
      <c r="BJ322" s="95">
        <v>0</v>
      </c>
      <c r="BK322" s="93">
        <v>0</v>
      </c>
      <c r="BL322" s="93" t="str">
        <f t="shared" si="176"/>
        <v>00</v>
      </c>
      <c r="BM322" s="96">
        <f>VLOOKUP(BL322,'Tableau coefficient '!$A$3:$B$1004,2,FALSE)</f>
        <v>0</v>
      </c>
      <c r="BN322" s="97">
        <f t="shared" si="194"/>
        <v>0</v>
      </c>
      <c r="BO322" s="93">
        <f t="shared" si="161"/>
        <v>303</v>
      </c>
    </row>
    <row r="323" spans="1:67" ht="14" customHeight="1">
      <c r="A323" s="98" t="s">
        <v>1327</v>
      </c>
      <c r="B323" s="94" t="s">
        <v>1328</v>
      </c>
      <c r="C323" s="74" t="s">
        <v>19</v>
      </c>
      <c r="D323" s="74" t="s">
        <v>1647</v>
      </c>
      <c r="E323" s="94" t="s">
        <v>14</v>
      </c>
      <c r="F323" s="95">
        <v>0</v>
      </c>
      <c r="G323" s="93">
        <v>0</v>
      </c>
      <c r="H323" s="93" t="str">
        <f t="shared" si="162"/>
        <v>00</v>
      </c>
      <c r="I323" s="96">
        <f>VLOOKUP(H323,'Tableau coefficient '!$A$3:$B$1004,2,FALSE)</f>
        <v>0</v>
      </c>
      <c r="J323" s="95">
        <v>0</v>
      </c>
      <c r="K323" s="93">
        <v>0</v>
      </c>
      <c r="L323" s="93" t="str">
        <f t="shared" si="163"/>
        <v>00</v>
      </c>
      <c r="M323" s="96">
        <f>VLOOKUP(L323,'Tableau coefficient '!$A$3:$B$1004,2,FALSE)</f>
        <v>0</v>
      </c>
      <c r="N323" s="95">
        <v>0</v>
      </c>
      <c r="O323" s="93">
        <v>0</v>
      </c>
      <c r="P323" s="93" t="str">
        <f t="shared" si="164"/>
        <v>00</v>
      </c>
      <c r="Q323" s="96">
        <f>VLOOKUP(P323,'Tableau coefficient '!$A$3:$B$1004,2,FALSE)</f>
        <v>0</v>
      </c>
      <c r="R323" s="95">
        <v>0</v>
      </c>
      <c r="S323" s="93">
        <v>0</v>
      </c>
      <c r="T323" s="93" t="str">
        <f t="shared" si="165"/>
        <v>00</v>
      </c>
      <c r="U323" s="96">
        <f>VLOOKUP(T323,'Tableau coefficient '!$A$3:$B$1004,2,FALSE)</f>
        <v>0</v>
      </c>
      <c r="V323" s="83">
        <v>0</v>
      </c>
      <c r="W323" s="84">
        <v>0</v>
      </c>
      <c r="X323" s="84" t="str">
        <f t="shared" si="166"/>
        <v>00</v>
      </c>
      <c r="Y323" s="85">
        <f>(VLOOKUP(X323,'Tableau coefficient '!$A$3:$B$1004,2,FALSE))*2</f>
        <v>0</v>
      </c>
      <c r="Z323" s="83">
        <v>0</v>
      </c>
      <c r="AA323" s="75">
        <v>0</v>
      </c>
      <c r="AB323" s="84" t="str">
        <f t="shared" si="167"/>
        <v>00</v>
      </c>
      <c r="AC323" s="85">
        <f>(VLOOKUP(AB323,'Tableau coefficient '!$A$3:$B$1004,2,FALSE))*2</f>
        <v>0</v>
      </c>
      <c r="AD323" s="95">
        <v>0</v>
      </c>
      <c r="AE323" s="93">
        <v>0</v>
      </c>
      <c r="AF323" s="93" t="str">
        <f t="shared" si="177"/>
        <v>00</v>
      </c>
      <c r="AG323" s="96">
        <f>VLOOKUP(AF323,'Tableau coefficient '!$A$3:$B$1004,2,FALSE)</f>
        <v>0</v>
      </c>
      <c r="AH323" s="95">
        <v>0</v>
      </c>
      <c r="AI323" s="93">
        <v>0</v>
      </c>
      <c r="AJ323" s="93" t="str">
        <f t="shared" si="169"/>
        <v>00</v>
      </c>
      <c r="AK323" s="96">
        <f>VLOOKUP(AJ323,'Tableau coefficient '!$A$3:$B$1004,2,FALSE)</f>
        <v>0</v>
      </c>
      <c r="AL323" s="95">
        <v>0</v>
      </c>
      <c r="AM323" s="93">
        <v>0</v>
      </c>
      <c r="AN323" s="93" t="str">
        <f t="shared" si="170"/>
        <v>00</v>
      </c>
      <c r="AO323" s="96">
        <f>VLOOKUP(AN323,'Tableau coefficient '!$A$3:$B$1004,2,FALSE)</f>
        <v>0</v>
      </c>
      <c r="AP323" s="95">
        <v>0</v>
      </c>
      <c r="AQ323" s="93">
        <v>0</v>
      </c>
      <c r="AR323" s="93" t="str">
        <f t="shared" si="171"/>
        <v>00</v>
      </c>
      <c r="AS323" s="96">
        <f>VLOOKUP(AR323,'Tableau coefficient '!$A$3:$B$1004,2,FALSE)</f>
        <v>0</v>
      </c>
      <c r="AT323" s="95">
        <v>0</v>
      </c>
      <c r="AU323" s="93">
        <v>0</v>
      </c>
      <c r="AV323" s="93" t="str">
        <f t="shared" si="172"/>
        <v>00</v>
      </c>
      <c r="AW323" s="96">
        <f>VLOOKUP(AV323,'Tableau coefficient '!$A$3:$B$1004,2,FALSE)</f>
        <v>0</v>
      </c>
      <c r="AX323" s="95">
        <v>0</v>
      </c>
      <c r="AY323" s="93">
        <v>0</v>
      </c>
      <c r="AZ323" s="93" t="str">
        <f t="shared" si="173"/>
        <v>00</v>
      </c>
      <c r="BA323" s="96">
        <f>VLOOKUP(AZ323,'Tableau coefficient '!$A$3:$B$1004,2,FALSE)</f>
        <v>0</v>
      </c>
      <c r="BB323" s="83">
        <v>0</v>
      </c>
      <c r="BC323" s="84">
        <v>0</v>
      </c>
      <c r="BD323" s="84" t="str">
        <f t="shared" si="174"/>
        <v>00</v>
      </c>
      <c r="BE323" s="85">
        <f>(VLOOKUP(BD323,'Tableau coefficient '!$A$3:$B$1004,2,FALSE))*2</f>
        <v>0</v>
      </c>
      <c r="BF323" s="95">
        <v>0</v>
      </c>
      <c r="BG323" s="93">
        <v>0</v>
      </c>
      <c r="BH323" s="93" t="str">
        <f t="shared" si="175"/>
        <v>00</v>
      </c>
      <c r="BI323" s="96">
        <f>VLOOKUP(BH323,'Tableau coefficient '!$A$3:$B$1004,2,FALSE)</f>
        <v>0</v>
      </c>
      <c r="BJ323" s="95">
        <v>0</v>
      </c>
      <c r="BK323" s="93">
        <v>0</v>
      </c>
      <c r="BL323" s="93" t="str">
        <f t="shared" si="176"/>
        <v>00</v>
      </c>
      <c r="BM323" s="96">
        <f>VLOOKUP(BL323,'Tableau coefficient '!$A$3:$B$1004,2,FALSE)</f>
        <v>0</v>
      </c>
      <c r="BN323" s="97">
        <f t="shared" si="194"/>
        <v>0</v>
      </c>
      <c r="BO323" s="93">
        <f t="shared" si="161"/>
        <v>303</v>
      </c>
    </row>
    <row r="324" spans="1:67" ht="14" customHeight="1">
      <c r="A324" s="98" t="s">
        <v>1326</v>
      </c>
      <c r="B324" s="94" t="s">
        <v>1329</v>
      </c>
      <c r="C324" s="74" t="s">
        <v>19</v>
      </c>
      <c r="D324" s="74" t="s">
        <v>1650</v>
      </c>
      <c r="E324" s="94" t="s">
        <v>14</v>
      </c>
      <c r="F324" s="95">
        <v>0</v>
      </c>
      <c r="G324" s="93">
        <v>0</v>
      </c>
      <c r="H324" s="93" t="str">
        <f t="shared" si="162"/>
        <v>00</v>
      </c>
      <c r="I324" s="96">
        <f>VLOOKUP(H324,'Tableau coefficient '!$A$3:$B$1004,2,FALSE)</f>
        <v>0</v>
      </c>
      <c r="J324" s="95">
        <v>0</v>
      </c>
      <c r="K324" s="93">
        <v>0</v>
      </c>
      <c r="L324" s="93" t="str">
        <f t="shared" si="163"/>
        <v>00</v>
      </c>
      <c r="M324" s="96">
        <f>VLOOKUP(L324,'Tableau coefficient '!$A$3:$B$1004,2,FALSE)</f>
        <v>0</v>
      </c>
      <c r="N324" s="95">
        <v>0</v>
      </c>
      <c r="O324" s="93">
        <v>0</v>
      </c>
      <c r="P324" s="93" t="str">
        <f t="shared" si="164"/>
        <v>00</v>
      </c>
      <c r="Q324" s="96">
        <f>VLOOKUP(P324,'Tableau coefficient '!$A$3:$B$1004,2,FALSE)</f>
        <v>0</v>
      </c>
      <c r="R324" s="95">
        <v>0</v>
      </c>
      <c r="S324" s="93">
        <v>0</v>
      </c>
      <c r="T324" s="93" t="str">
        <f t="shared" si="165"/>
        <v>00</v>
      </c>
      <c r="U324" s="96">
        <f>VLOOKUP(T324,'Tableau coefficient '!$A$3:$B$1004,2,FALSE)</f>
        <v>0</v>
      </c>
      <c r="V324" s="83">
        <v>0</v>
      </c>
      <c r="W324" s="84">
        <v>0</v>
      </c>
      <c r="X324" s="84" t="str">
        <f t="shared" si="166"/>
        <v>00</v>
      </c>
      <c r="Y324" s="85">
        <f>(VLOOKUP(X324,'Tableau coefficient '!$A$3:$B$1004,2,FALSE))*2</f>
        <v>0</v>
      </c>
      <c r="Z324" s="83">
        <v>0</v>
      </c>
      <c r="AA324" s="75">
        <v>0</v>
      </c>
      <c r="AB324" s="84" t="str">
        <f t="shared" si="167"/>
        <v>00</v>
      </c>
      <c r="AC324" s="85">
        <f>(VLOOKUP(AB324,'Tableau coefficient '!$A$3:$B$1004,2,FALSE))*2</f>
        <v>0</v>
      </c>
      <c r="AD324" s="95">
        <v>0</v>
      </c>
      <c r="AE324" s="93">
        <v>0</v>
      </c>
      <c r="AF324" s="93" t="str">
        <f t="shared" si="177"/>
        <v>00</v>
      </c>
      <c r="AG324" s="96">
        <f>VLOOKUP(AF324,'Tableau coefficient '!$A$3:$B$1004,2,FALSE)</f>
        <v>0</v>
      </c>
      <c r="AH324" s="95">
        <v>0</v>
      </c>
      <c r="AI324" s="93">
        <v>0</v>
      </c>
      <c r="AJ324" s="93" t="str">
        <f t="shared" si="169"/>
        <v>00</v>
      </c>
      <c r="AK324" s="96">
        <f>VLOOKUP(AJ324,'Tableau coefficient '!$A$3:$B$1004,2,FALSE)</f>
        <v>0</v>
      </c>
      <c r="AL324" s="95">
        <v>0</v>
      </c>
      <c r="AM324" s="93">
        <v>0</v>
      </c>
      <c r="AN324" s="93" t="str">
        <f t="shared" si="170"/>
        <v>00</v>
      </c>
      <c r="AO324" s="96">
        <f>VLOOKUP(AN324,'Tableau coefficient '!$A$3:$B$1004,2,FALSE)</f>
        <v>0</v>
      </c>
      <c r="AP324" s="95">
        <v>0</v>
      </c>
      <c r="AQ324" s="93">
        <v>0</v>
      </c>
      <c r="AR324" s="93" t="str">
        <f t="shared" si="171"/>
        <v>00</v>
      </c>
      <c r="AS324" s="96">
        <f>VLOOKUP(AR324,'Tableau coefficient '!$A$3:$B$1004,2,FALSE)</f>
        <v>0</v>
      </c>
      <c r="AT324" s="95">
        <v>0</v>
      </c>
      <c r="AU324" s="93">
        <v>0</v>
      </c>
      <c r="AV324" s="93" t="str">
        <f t="shared" si="172"/>
        <v>00</v>
      </c>
      <c r="AW324" s="96">
        <f>VLOOKUP(AV324,'Tableau coefficient '!$A$3:$B$1004,2,FALSE)</f>
        <v>0</v>
      </c>
      <c r="AX324" s="95">
        <v>0</v>
      </c>
      <c r="AY324" s="93">
        <v>0</v>
      </c>
      <c r="AZ324" s="93" t="str">
        <f t="shared" si="173"/>
        <v>00</v>
      </c>
      <c r="BA324" s="96">
        <f>VLOOKUP(AZ324,'Tableau coefficient '!$A$3:$B$1004,2,FALSE)</f>
        <v>0</v>
      </c>
      <c r="BB324" s="83">
        <v>0</v>
      </c>
      <c r="BC324" s="84">
        <v>0</v>
      </c>
      <c r="BD324" s="84" t="str">
        <f t="shared" si="174"/>
        <v>00</v>
      </c>
      <c r="BE324" s="85">
        <f>(VLOOKUP(BD324,'Tableau coefficient '!$A$3:$B$1004,2,FALSE))*2</f>
        <v>0</v>
      </c>
      <c r="BF324" s="95">
        <v>0</v>
      </c>
      <c r="BG324" s="93">
        <v>0</v>
      </c>
      <c r="BH324" s="93" t="str">
        <f t="shared" si="175"/>
        <v>00</v>
      </c>
      <c r="BI324" s="96">
        <f>VLOOKUP(BH324,'Tableau coefficient '!$A$3:$B$1004,2,FALSE)</f>
        <v>0</v>
      </c>
      <c r="BJ324" s="95">
        <v>0</v>
      </c>
      <c r="BK324" s="93">
        <v>0</v>
      </c>
      <c r="BL324" s="93" t="str">
        <f t="shared" si="176"/>
        <v>00</v>
      </c>
      <c r="BM324" s="96">
        <f>VLOOKUP(BL324,'Tableau coefficient '!$A$3:$B$1004,2,FALSE)</f>
        <v>0</v>
      </c>
      <c r="BN324" s="97">
        <f t="shared" si="194"/>
        <v>0</v>
      </c>
      <c r="BO324" s="93">
        <f t="shared" ref="BO324:BO369" si="195">RANK(BN324,$BN$4:$BN$446,0)</f>
        <v>303</v>
      </c>
    </row>
    <row r="325" spans="1:67" ht="14" customHeight="1">
      <c r="A325" s="119" t="s">
        <v>1151</v>
      </c>
      <c r="B325" s="120" t="s">
        <v>1330</v>
      </c>
      <c r="C325" s="74" t="s">
        <v>19</v>
      </c>
      <c r="D325" s="74" t="s">
        <v>1648</v>
      </c>
      <c r="E325" s="94" t="s">
        <v>1067</v>
      </c>
      <c r="F325" s="95">
        <v>0</v>
      </c>
      <c r="G325" s="93">
        <v>0</v>
      </c>
      <c r="H325" s="93" t="str">
        <f t="shared" si="162"/>
        <v>00</v>
      </c>
      <c r="I325" s="96">
        <f>VLOOKUP(H325,'Tableau coefficient '!$A$3:$B$1004,2,FALSE)</f>
        <v>0</v>
      </c>
      <c r="J325" s="95">
        <v>0</v>
      </c>
      <c r="K325" s="93">
        <v>0</v>
      </c>
      <c r="L325" s="93" t="str">
        <f t="shared" si="163"/>
        <v>00</v>
      </c>
      <c r="M325" s="96">
        <f>VLOOKUP(L325,'Tableau coefficient '!$A$3:$B$1004,2,FALSE)</f>
        <v>0</v>
      </c>
      <c r="N325" s="95" t="s">
        <v>1506</v>
      </c>
      <c r="O325" s="93">
        <v>30</v>
      </c>
      <c r="P325" s="93" t="str">
        <f t="shared" si="164"/>
        <v>XS30</v>
      </c>
      <c r="Q325" s="96">
        <f>VLOOKUP(P325,'Tableau coefficient '!$A$3:$B$1004,2,FALSE)</f>
        <v>56.5</v>
      </c>
      <c r="R325" s="95">
        <v>0</v>
      </c>
      <c r="S325" s="93">
        <v>0</v>
      </c>
      <c r="T325" s="93" t="str">
        <f t="shared" si="165"/>
        <v>00</v>
      </c>
      <c r="U325" s="96">
        <f>VLOOKUP(T325,'Tableau coefficient '!$A$3:$B$1004,2,FALSE)</f>
        <v>0</v>
      </c>
      <c r="V325" s="83" t="s">
        <v>1506</v>
      </c>
      <c r="W325" s="84">
        <v>48</v>
      </c>
      <c r="X325" s="84" t="str">
        <f t="shared" si="166"/>
        <v>XS48</v>
      </c>
      <c r="Y325" s="85">
        <f>(VLOOKUP(X325,'Tableau coefficient '!$A$3:$B$1004,2,FALSE))*2</f>
        <v>95</v>
      </c>
      <c r="Z325" s="83" t="s">
        <v>1507</v>
      </c>
      <c r="AA325" s="75">
        <v>23</v>
      </c>
      <c r="AB325" s="84" t="str">
        <f t="shared" si="167"/>
        <v>S23</v>
      </c>
      <c r="AC325" s="85">
        <f>(VLOOKUP(AB325,'Tableau coefficient '!$A$3:$B$1004,2,FALSE))*2</f>
        <v>180</v>
      </c>
      <c r="AD325" s="95" t="s">
        <v>1506</v>
      </c>
      <c r="AE325" s="93">
        <v>48</v>
      </c>
      <c r="AF325" s="93" t="str">
        <f t="shared" si="177"/>
        <v>XS48</v>
      </c>
      <c r="AG325" s="96">
        <f>VLOOKUP(AF325,'Tableau coefficient '!$A$3:$B$1004,2,FALSE)</f>
        <v>47.5</v>
      </c>
      <c r="AH325" s="95">
        <v>0</v>
      </c>
      <c r="AI325" s="93">
        <v>0</v>
      </c>
      <c r="AJ325" s="93" t="str">
        <f t="shared" si="169"/>
        <v>00</v>
      </c>
      <c r="AK325" s="96">
        <f>VLOOKUP(AJ325,'Tableau coefficient '!$A$3:$B$1004,2,FALSE)</f>
        <v>0</v>
      </c>
      <c r="AL325" s="95" t="s">
        <v>1506</v>
      </c>
      <c r="AM325" s="93">
        <v>62</v>
      </c>
      <c r="AN325" s="93" t="str">
        <f t="shared" si="170"/>
        <v>XS62</v>
      </c>
      <c r="AO325" s="96">
        <f>VLOOKUP(AN325,'Tableau coefficient '!$A$3:$B$1004,2,FALSE)</f>
        <v>40.5</v>
      </c>
      <c r="AP325" s="95">
        <v>0</v>
      </c>
      <c r="AQ325" s="93">
        <v>0</v>
      </c>
      <c r="AR325" s="93" t="str">
        <f t="shared" si="171"/>
        <v>00</v>
      </c>
      <c r="AS325" s="96">
        <f>VLOOKUP(AR325,'Tableau coefficient '!$A$3:$B$1004,2,FALSE)</f>
        <v>0</v>
      </c>
      <c r="AT325" s="95">
        <v>0</v>
      </c>
      <c r="AU325" s="93">
        <v>0</v>
      </c>
      <c r="AV325" s="93" t="str">
        <f t="shared" si="172"/>
        <v>00</v>
      </c>
      <c r="AW325" s="96">
        <f>VLOOKUP(AV325,'Tableau coefficient '!$A$3:$B$1004,2,FALSE)</f>
        <v>0</v>
      </c>
      <c r="AX325" s="95" t="s">
        <v>1506</v>
      </c>
      <c r="AY325" s="93">
        <v>36</v>
      </c>
      <c r="AZ325" s="93" t="str">
        <f t="shared" si="173"/>
        <v>XS36</v>
      </c>
      <c r="BA325" s="96">
        <f>VLOOKUP(AZ325,'Tableau coefficient '!$A$3:$B$1004,2,FALSE)</f>
        <v>53.5</v>
      </c>
      <c r="BB325" s="83" t="s">
        <v>1506</v>
      </c>
      <c r="BC325" s="84">
        <v>43</v>
      </c>
      <c r="BD325" s="84" t="str">
        <f t="shared" si="174"/>
        <v>XS43</v>
      </c>
      <c r="BE325" s="85">
        <f>(VLOOKUP(BD325,'Tableau coefficient '!$A$3:$B$1004,2,FALSE))*2</f>
        <v>100</v>
      </c>
      <c r="BF325" s="95">
        <v>0</v>
      </c>
      <c r="BG325" s="93">
        <v>0</v>
      </c>
      <c r="BH325" s="93" t="str">
        <f t="shared" si="175"/>
        <v>00</v>
      </c>
      <c r="BI325" s="96">
        <f>VLOOKUP(BH325,'Tableau coefficient '!$A$3:$B$1004,2,FALSE)</f>
        <v>0</v>
      </c>
      <c r="BJ325" s="95">
        <v>0</v>
      </c>
      <c r="BK325" s="93">
        <v>0</v>
      </c>
      <c r="BL325" s="93" t="str">
        <f t="shared" si="176"/>
        <v>00</v>
      </c>
      <c r="BM325" s="96">
        <f>VLOOKUP(BL325,'Tableau coefficient '!$A$3:$B$1004,2,FALSE)</f>
        <v>0</v>
      </c>
      <c r="BN325" s="97">
        <f t="shared" si="194"/>
        <v>573</v>
      </c>
      <c r="BO325" s="93">
        <f t="shared" si="195"/>
        <v>106</v>
      </c>
    </row>
    <row r="326" spans="1:67" ht="14" customHeight="1">
      <c r="A326" s="98" t="s">
        <v>1331</v>
      </c>
      <c r="B326" s="94" t="s">
        <v>1332</v>
      </c>
      <c r="C326" s="74" t="s">
        <v>19</v>
      </c>
      <c r="D326" s="74" t="s">
        <v>1647</v>
      </c>
      <c r="E326" s="94" t="s">
        <v>11</v>
      </c>
      <c r="F326" s="95">
        <v>0</v>
      </c>
      <c r="G326" s="93">
        <v>0</v>
      </c>
      <c r="H326" s="93" t="str">
        <f t="shared" si="162"/>
        <v>00</v>
      </c>
      <c r="I326" s="96">
        <f>VLOOKUP(H326,'Tableau coefficient '!$A$3:$B$1004,2,FALSE)</f>
        <v>0</v>
      </c>
      <c r="J326" s="95">
        <v>0</v>
      </c>
      <c r="K326" s="93">
        <v>0</v>
      </c>
      <c r="L326" s="93" t="str">
        <f t="shared" si="163"/>
        <v>00</v>
      </c>
      <c r="M326" s="96">
        <f>VLOOKUP(L326,'Tableau coefficient '!$A$3:$B$1004,2,FALSE)</f>
        <v>0</v>
      </c>
      <c r="N326" s="95">
        <v>0</v>
      </c>
      <c r="O326" s="93">
        <v>0</v>
      </c>
      <c r="P326" s="93" t="str">
        <f t="shared" si="164"/>
        <v>00</v>
      </c>
      <c r="Q326" s="96">
        <f>VLOOKUP(P326,'Tableau coefficient '!$A$3:$B$1004,2,FALSE)</f>
        <v>0</v>
      </c>
      <c r="R326" s="95">
        <v>0</v>
      </c>
      <c r="S326" s="93">
        <v>0</v>
      </c>
      <c r="T326" s="93" t="str">
        <f t="shared" si="165"/>
        <v>00</v>
      </c>
      <c r="U326" s="96">
        <f>VLOOKUP(T326,'Tableau coefficient '!$A$3:$B$1004,2,FALSE)</f>
        <v>0</v>
      </c>
      <c r="V326" s="83">
        <v>0</v>
      </c>
      <c r="W326" s="84">
        <v>0</v>
      </c>
      <c r="X326" s="84" t="str">
        <f t="shared" si="166"/>
        <v>00</v>
      </c>
      <c r="Y326" s="85">
        <f>(VLOOKUP(X326,'Tableau coefficient '!$A$3:$B$1004,2,FALSE))*2</f>
        <v>0</v>
      </c>
      <c r="Z326" s="83">
        <v>0</v>
      </c>
      <c r="AA326" s="75">
        <v>0</v>
      </c>
      <c r="AB326" s="84" t="str">
        <f t="shared" si="167"/>
        <v>00</v>
      </c>
      <c r="AC326" s="85">
        <f>(VLOOKUP(AB326,'Tableau coefficient '!$A$3:$B$1004,2,FALSE))*2</f>
        <v>0</v>
      </c>
      <c r="AD326" s="95">
        <v>0</v>
      </c>
      <c r="AE326" s="93">
        <v>0</v>
      </c>
      <c r="AF326" s="93" t="str">
        <f t="shared" si="177"/>
        <v>00</v>
      </c>
      <c r="AG326" s="96">
        <f>VLOOKUP(AF326,'Tableau coefficient '!$A$3:$B$1004,2,FALSE)</f>
        <v>0</v>
      </c>
      <c r="AH326" s="95">
        <v>0</v>
      </c>
      <c r="AI326" s="93">
        <v>0</v>
      </c>
      <c r="AJ326" s="93" t="str">
        <f t="shared" si="169"/>
        <v>00</v>
      </c>
      <c r="AK326" s="96">
        <f>VLOOKUP(AJ326,'Tableau coefficient '!$A$3:$B$1004,2,FALSE)</f>
        <v>0</v>
      </c>
      <c r="AL326" s="95">
        <v>0</v>
      </c>
      <c r="AM326" s="93">
        <v>0</v>
      </c>
      <c r="AN326" s="93" t="str">
        <f t="shared" si="170"/>
        <v>00</v>
      </c>
      <c r="AO326" s="96">
        <f>VLOOKUP(AN326,'Tableau coefficient '!$A$3:$B$1004,2,FALSE)</f>
        <v>0</v>
      </c>
      <c r="AP326" s="95">
        <v>0</v>
      </c>
      <c r="AQ326" s="93">
        <v>0</v>
      </c>
      <c r="AR326" s="93" t="str">
        <f t="shared" si="171"/>
        <v>00</v>
      </c>
      <c r="AS326" s="96">
        <f>VLOOKUP(AR326,'Tableau coefficient '!$A$3:$B$1004,2,FALSE)</f>
        <v>0</v>
      </c>
      <c r="AT326" s="95">
        <v>0</v>
      </c>
      <c r="AU326" s="93">
        <v>0</v>
      </c>
      <c r="AV326" s="93" t="str">
        <f t="shared" si="172"/>
        <v>00</v>
      </c>
      <c r="AW326" s="96">
        <f>VLOOKUP(AV326,'Tableau coefficient '!$A$3:$B$1004,2,FALSE)</f>
        <v>0</v>
      </c>
      <c r="AX326" s="95">
        <v>0</v>
      </c>
      <c r="AY326" s="93">
        <v>0</v>
      </c>
      <c r="AZ326" s="93" t="str">
        <f t="shared" si="173"/>
        <v>00</v>
      </c>
      <c r="BA326" s="96">
        <f>VLOOKUP(AZ326,'Tableau coefficient '!$A$3:$B$1004,2,FALSE)</f>
        <v>0</v>
      </c>
      <c r="BB326" s="83">
        <v>0</v>
      </c>
      <c r="BC326" s="84">
        <v>0</v>
      </c>
      <c r="BD326" s="84" t="str">
        <f t="shared" si="174"/>
        <v>00</v>
      </c>
      <c r="BE326" s="85">
        <f>(VLOOKUP(BD326,'Tableau coefficient '!$A$3:$B$1004,2,FALSE))*2</f>
        <v>0</v>
      </c>
      <c r="BF326" s="95">
        <v>0</v>
      </c>
      <c r="BG326" s="93">
        <v>0</v>
      </c>
      <c r="BH326" s="93" t="str">
        <f t="shared" si="175"/>
        <v>00</v>
      </c>
      <c r="BI326" s="96">
        <f>VLOOKUP(BH326,'Tableau coefficient '!$A$3:$B$1004,2,FALSE)</f>
        <v>0</v>
      </c>
      <c r="BJ326" s="95">
        <v>0</v>
      </c>
      <c r="BK326" s="93">
        <v>0</v>
      </c>
      <c r="BL326" s="93" t="str">
        <f t="shared" si="176"/>
        <v>00</v>
      </c>
      <c r="BM326" s="96">
        <f>VLOOKUP(BL326,'Tableau coefficient '!$A$3:$B$1004,2,FALSE)</f>
        <v>0</v>
      </c>
      <c r="BN326" s="97">
        <f t="shared" si="194"/>
        <v>0</v>
      </c>
      <c r="BO326" s="93">
        <f t="shared" si="195"/>
        <v>303</v>
      </c>
    </row>
    <row r="327" spans="1:67" ht="14" customHeight="1">
      <c r="A327" s="98" t="s">
        <v>1333</v>
      </c>
      <c r="B327" s="94" t="s">
        <v>1334</v>
      </c>
      <c r="C327" s="74" t="s">
        <v>19</v>
      </c>
      <c r="D327" s="74" t="s">
        <v>1651</v>
      </c>
      <c r="E327" s="94" t="s">
        <v>14</v>
      </c>
      <c r="F327" s="95">
        <v>0</v>
      </c>
      <c r="G327" s="93">
        <v>0</v>
      </c>
      <c r="H327" s="93" t="str">
        <f t="shared" si="162"/>
        <v>00</v>
      </c>
      <c r="I327" s="96">
        <f>VLOOKUP(H327,'Tableau coefficient '!$A$3:$B$1004,2,FALSE)</f>
        <v>0</v>
      </c>
      <c r="J327" s="95">
        <v>0</v>
      </c>
      <c r="K327" s="93">
        <v>0</v>
      </c>
      <c r="L327" s="93" t="str">
        <f t="shared" si="163"/>
        <v>00</v>
      </c>
      <c r="M327" s="96">
        <f>VLOOKUP(L327,'Tableau coefficient '!$A$3:$B$1004,2,FALSE)</f>
        <v>0</v>
      </c>
      <c r="N327" s="95">
        <v>0</v>
      </c>
      <c r="O327" s="93">
        <v>0</v>
      </c>
      <c r="P327" s="93" t="str">
        <f t="shared" si="164"/>
        <v>00</v>
      </c>
      <c r="Q327" s="96">
        <f>VLOOKUP(P327,'Tableau coefficient '!$A$3:$B$1004,2,FALSE)</f>
        <v>0</v>
      </c>
      <c r="R327" s="95">
        <v>0</v>
      </c>
      <c r="S327" s="93">
        <v>0</v>
      </c>
      <c r="T327" s="93" t="str">
        <f t="shared" si="165"/>
        <v>00</v>
      </c>
      <c r="U327" s="96">
        <f>VLOOKUP(T327,'Tableau coefficient '!$A$3:$B$1004,2,FALSE)</f>
        <v>0</v>
      </c>
      <c r="V327" s="83">
        <v>0</v>
      </c>
      <c r="W327" s="84">
        <v>0</v>
      </c>
      <c r="X327" s="84" t="str">
        <f t="shared" si="166"/>
        <v>00</v>
      </c>
      <c r="Y327" s="85">
        <f>(VLOOKUP(X327,'Tableau coefficient '!$A$3:$B$1004,2,FALSE))*2</f>
        <v>0</v>
      </c>
      <c r="Z327" s="83" t="s">
        <v>1507</v>
      </c>
      <c r="AA327" s="75">
        <v>17</v>
      </c>
      <c r="AB327" s="84" t="str">
        <f t="shared" si="167"/>
        <v>S17</v>
      </c>
      <c r="AC327" s="85">
        <f>(VLOOKUP(AB327,'Tableau coefficient '!$A$3:$B$1004,2,FALSE))*2</f>
        <v>189</v>
      </c>
      <c r="AD327" s="95">
        <v>0</v>
      </c>
      <c r="AE327" s="93">
        <v>0</v>
      </c>
      <c r="AF327" s="93" t="str">
        <f t="shared" si="177"/>
        <v>00</v>
      </c>
      <c r="AG327" s="96">
        <f>VLOOKUP(AF327,'Tableau coefficient '!$A$3:$B$1004,2,FALSE)</f>
        <v>0</v>
      </c>
      <c r="AH327" s="95">
        <v>0</v>
      </c>
      <c r="AI327" s="93">
        <v>0</v>
      </c>
      <c r="AJ327" s="93" t="str">
        <f t="shared" si="169"/>
        <v>00</v>
      </c>
      <c r="AK327" s="96">
        <f>VLOOKUP(AJ327,'Tableau coefficient '!$A$3:$B$1004,2,FALSE)</f>
        <v>0</v>
      </c>
      <c r="AL327" s="95">
        <v>0</v>
      </c>
      <c r="AM327" s="93">
        <v>0</v>
      </c>
      <c r="AN327" s="93" t="str">
        <f t="shared" si="170"/>
        <v>00</v>
      </c>
      <c r="AO327" s="96">
        <f>VLOOKUP(AN327,'Tableau coefficient '!$A$3:$B$1004,2,FALSE)</f>
        <v>0</v>
      </c>
      <c r="AP327" s="95">
        <v>0</v>
      </c>
      <c r="AQ327" s="93">
        <v>0</v>
      </c>
      <c r="AR327" s="93" t="str">
        <f t="shared" si="171"/>
        <v>00</v>
      </c>
      <c r="AS327" s="96">
        <f>VLOOKUP(AR327,'Tableau coefficient '!$A$3:$B$1004,2,FALSE)</f>
        <v>0</v>
      </c>
      <c r="AT327" s="95">
        <v>0</v>
      </c>
      <c r="AU327" s="93">
        <v>0</v>
      </c>
      <c r="AV327" s="93" t="str">
        <f t="shared" si="172"/>
        <v>00</v>
      </c>
      <c r="AW327" s="96">
        <f>VLOOKUP(AV327,'Tableau coefficient '!$A$3:$B$1004,2,FALSE)</f>
        <v>0</v>
      </c>
      <c r="AX327" s="95">
        <v>0</v>
      </c>
      <c r="AY327" s="93">
        <v>0</v>
      </c>
      <c r="AZ327" s="93" t="str">
        <f t="shared" si="173"/>
        <v>00</v>
      </c>
      <c r="BA327" s="96">
        <f>VLOOKUP(AZ327,'Tableau coefficient '!$A$3:$B$1004,2,FALSE)</f>
        <v>0</v>
      </c>
      <c r="BB327" s="83">
        <v>0</v>
      </c>
      <c r="BC327" s="84">
        <v>0</v>
      </c>
      <c r="BD327" s="84" t="str">
        <f t="shared" si="174"/>
        <v>00</v>
      </c>
      <c r="BE327" s="85">
        <f>(VLOOKUP(BD327,'Tableau coefficient '!$A$3:$B$1004,2,FALSE))*2</f>
        <v>0</v>
      </c>
      <c r="BF327" s="95">
        <v>0</v>
      </c>
      <c r="BG327" s="93">
        <v>0</v>
      </c>
      <c r="BH327" s="93" t="str">
        <f t="shared" si="175"/>
        <v>00</v>
      </c>
      <c r="BI327" s="96">
        <f>VLOOKUP(BH327,'Tableau coefficient '!$A$3:$B$1004,2,FALSE)</f>
        <v>0</v>
      </c>
      <c r="BJ327" s="95">
        <v>0</v>
      </c>
      <c r="BK327" s="93">
        <v>0</v>
      </c>
      <c r="BL327" s="93" t="str">
        <f t="shared" si="176"/>
        <v>00</v>
      </c>
      <c r="BM327" s="96">
        <f>VLOOKUP(BL327,'Tableau coefficient '!$A$3:$B$1004,2,FALSE)</f>
        <v>0</v>
      </c>
      <c r="BN327" s="97">
        <f t="shared" si="194"/>
        <v>189</v>
      </c>
      <c r="BO327" s="93">
        <f t="shared" si="195"/>
        <v>232</v>
      </c>
    </row>
    <row r="328" spans="1:67" ht="14" customHeight="1">
      <c r="A328" s="98" t="s">
        <v>1335</v>
      </c>
      <c r="B328" s="94" t="s">
        <v>1336</v>
      </c>
      <c r="C328" s="74" t="s">
        <v>19</v>
      </c>
      <c r="D328" s="74" t="s">
        <v>1649</v>
      </c>
      <c r="E328" s="94" t="s">
        <v>14</v>
      </c>
      <c r="F328" s="95">
        <v>0</v>
      </c>
      <c r="G328" s="93">
        <v>0</v>
      </c>
      <c r="H328" s="93" t="str">
        <f t="shared" si="162"/>
        <v>00</v>
      </c>
      <c r="I328" s="96">
        <f>VLOOKUP(H328,'Tableau coefficient '!$A$3:$B$1004,2,FALSE)</f>
        <v>0</v>
      </c>
      <c r="J328" s="95">
        <v>0</v>
      </c>
      <c r="K328" s="93">
        <v>0</v>
      </c>
      <c r="L328" s="93" t="str">
        <f t="shared" si="163"/>
        <v>00</v>
      </c>
      <c r="M328" s="96">
        <f>VLOOKUP(L328,'Tableau coefficient '!$A$3:$B$1004,2,FALSE)</f>
        <v>0</v>
      </c>
      <c r="N328" s="95">
        <v>0</v>
      </c>
      <c r="O328" s="93">
        <v>0</v>
      </c>
      <c r="P328" s="93" t="str">
        <f t="shared" si="164"/>
        <v>00</v>
      </c>
      <c r="Q328" s="96">
        <f>VLOOKUP(P328,'Tableau coefficient '!$A$3:$B$1004,2,FALSE)</f>
        <v>0</v>
      </c>
      <c r="R328" s="95">
        <v>0</v>
      </c>
      <c r="S328" s="93">
        <v>0</v>
      </c>
      <c r="T328" s="93" t="str">
        <f t="shared" si="165"/>
        <v>00</v>
      </c>
      <c r="U328" s="96">
        <f>VLOOKUP(T328,'Tableau coefficient '!$A$3:$B$1004,2,FALSE)</f>
        <v>0</v>
      </c>
      <c r="V328" s="83">
        <v>0</v>
      </c>
      <c r="W328" s="84">
        <v>0</v>
      </c>
      <c r="X328" s="84" t="str">
        <f t="shared" si="166"/>
        <v>00</v>
      </c>
      <c r="Y328" s="85">
        <f>(VLOOKUP(X328,'Tableau coefficient '!$A$3:$B$1004,2,FALSE))*2</f>
        <v>0</v>
      </c>
      <c r="Z328" s="83">
        <v>0</v>
      </c>
      <c r="AA328" s="75">
        <v>0</v>
      </c>
      <c r="AB328" s="84" t="str">
        <f t="shared" si="167"/>
        <v>00</v>
      </c>
      <c r="AC328" s="85">
        <f>(VLOOKUP(AB328,'Tableau coefficient '!$A$3:$B$1004,2,FALSE))*2</f>
        <v>0</v>
      </c>
      <c r="AD328" s="95">
        <v>0</v>
      </c>
      <c r="AE328" s="93">
        <v>0</v>
      </c>
      <c r="AF328" s="93" t="str">
        <f t="shared" si="177"/>
        <v>00</v>
      </c>
      <c r="AG328" s="96">
        <f>VLOOKUP(AF328,'Tableau coefficient '!$A$3:$B$1004,2,FALSE)</f>
        <v>0</v>
      </c>
      <c r="AH328" s="95">
        <v>0</v>
      </c>
      <c r="AI328" s="93">
        <v>0</v>
      </c>
      <c r="AJ328" s="93" t="str">
        <f t="shared" si="169"/>
        <v>00</v>
      </c>
      <c r="AK328" s="96">
        <f>VLOOKUP(AJ328,'Tableau coefficient '!$A$3:$B$1004,2,FALSE)</f>
        <v>0</v>
      </c>
      <c r="AL328" s="95">
        <v>0</v>
      </c>
      <c r="AM328" s="93">
        <v>0</v>
      </c>
      <c r="AN328" s="93" t="str">
        <f t="shared" si="170"/>
        <v>00</v>
      </c>
      <c r="AO328" s="96">
        <f>VLOOKUP(AN328,'Tableau coefficient '!$A$3:$B$1004,2,FALSE)</f>
        <v>0</v>
      </c>
      <c r="AP328" s="95">
        <v>0</v>
      </c>
      <c r="AQ328" s="93">
        <v>0</v>
      </c>
      <c r="AR328" s="93" t="str">
        <f t="shared" si="171"/>
        <v>00</v>
      </c>
      <c r="AS328" s="96">
        <f>VLOOKUP(AR328,'Tableau coefficient '!$A$3:$B$1004,2,FALSE)</f>
        <v>0</v>
      </c>
      <c r="AT328" s="95">
        <v>0</v>
      </c>
      <c r="AU328" s="93">
        <v>0</v>
      </c>
      <c r="AV328" s="93" t="str">
        <f t="shared" si="172"/>
        <v>00</v>
      </c>
      <c r="AW328" s="96">
        <f>VLOOKUP(AV328,'Tableau coefficient '!$A$3:$B$1004,2,FALSE)</f>
        <v>0</v>
      </c>
      <c r="AX328" s="95">
        <v>0</v>
      </c>
      <c r="AY328" s="93">
        <v>0</v>
      </c>
      <c r="AZ328" s="93" t="str">
        <f t="shared" si="173"/>
        <v>00</v>
      </c>
      <c r="BA328" s="96">
        <f>VLOOKUP(AZ328,'Tableau coefficient '!$A$3:$B$1004,2,FALSE)</f>
        <v>0</v>
      </c>
      <c r="BB328" s="83">
        <v>0</v>
      </c>
      <c r="BC328" s="84">
        <v>0</v>
      </c>
      <c r="BD328" s="84" t="str">
        <f t="shared" si="174"/>
        <v>00</v>
      </c>
      <c r="BE328" s="85">
        <f>(VLOOKUP(BD328,'Tableau coefficient '!$A$3:$B$1004,2,FALSE))*2</f>
        <v>0</v>
      </c>
      <c r="BF328" s="95">
        <v>0</v>
      </c>
      <c r="BG328" s="93">
        <v>0</v>
      </c>
      <c r="BH328" s="93" t="str">
        <f t="shared" si="175"/>
        <v>00</v>
      </c>
      <c r="BI328" s="96">
        <f>VLOOKUP(BH328,'Tableau coefficient '!$A$3:$B$1004,2,FALSE)</f>
        <v>0</v>
      </c>
      <c r="BJ328" s="95">
        <v>0</v>
      </c>
      <c r="BK328" s="93">
        <v>0</v>
      </c>
      <c r="BL328" s="93" t="str">
        <f t="shared" si="176"/>
        <v>00</v>
      </c>
      <c r="BM328" s="96">
        <f>VLOOKUP(BL328,'Tableau coefficient '!$A$3:$B$1004,2,FALSE)</f>
        <v>0</v>
      </c>
      <c r="BN328" s="97">
        <f t="shared" si="194"/>
        <v>0</v>
      </c>
      <c r="BO328" s="93">
        <f t="shared" si="195"/>
        <v>303</v>
      </c>
    </row>
    <row r="329" spans="1:67" ht="14" customHeight="1">
      <c r="A329" s="90" t="s">
        <v>1337</v>
      </c>
      <c r="B329" s="91" t="s">
        <v>1338</v>
      </c>
      <c r="C329" s="74" t="s">
        <v>19</v>
      </c>
      <c r="D329" s="74" t="s">
        <v>1649</v>
      </c>
      <c r="E329" s="94" t="s">
        <v>11</v>
      </c>
      <c r="F329" s="95">
        <v>0</v>
      </c>
      <c r="G329" s="93">
        <v>0</v>
      </c>
      <c r="H329" s="93" t="str">
        <f t="shared" si="162"/>
        <v>00</v>
      </c>
      <c r="I329" s="96">
        <f>VLOOKUP(H329,'Tableau coefficient '!$A$3:$B$1004,2,FALSE)</f>
        <v>0</v>
      </c>
      <c r="J329" s="95">
        <v>0</v>
      </c>
      <c r="K329" s="93">
        <v>0</v>
      </c>
      <c r="L329" s="93" t="str">
        <f t="shared" si="163"/>
        <v>00</v>
      </c>
      <c r="M329" s="96">
        <f>VLOOKUP(L329,'Tableau coefficient '!$A$3:$B$1004,2,FALSE)</f>
        <v>0</v>
      </c>
      <c r="N329" s="95">
        <v>0</v>
      </c>
      <c r="O329" s="93">
        <v>0</v>
      </c>
      <c r="P329" s="93" t="str">
        <f t="shared" si="164"/>
        <v>00</v>
      </c>
      <c r="Q329" s="96">
        <f>VLOOKUP(P329,'Tableau coefficient '!$A$3:$B$1004,2,FALSE)</f>
        <v>0</v>
      </c>
      <c r="R329" s="95">
        <v>0</v>
      </c>
      <c r="S329" s="93">
        <v>0</v>
      </c>
      <c r="T329" s="93" t="str">
        <f t="shared" si="165"/>
        <v>00</v>
      </c>
      <c r="U329" s="96">
        <f>VLOOKUP(T329,'Tableau coefficient '!$A$3:$B$1004,2,FALSE)</f>
        <v>0</v>
      </c>
      <c r="V329" s="83" t="s">
        <v>1506</v>
      </c>
      <c r="W329" s="84">
        <v>57</v>
      </c>
      <c r="X329" s="84" t="str">
        <f t="shared" si="166"/>
        <v>XS57</v>
      </c>
      <c r="Y329" s="85">
        <f>(VLOOKUP(X329,'Tableau coefficient '!$A$3:$B$1004,2,FALSE))*2</f>
        <v>86</v>
      </c>
      <c r="Z329" s="83">
        <v>0</v>
      </c>
      <c r="AA329" s="75">
        <v>0</v>
      </c>
      <c r="AB329" s="84" t="str">
        <f t="shared" si="167"/>
        <v>00</v>
      </c>
      <c r="AC329" s="85">
        <f>(VLOOKUP(AB329,'Tableau coefficient '!$A$3:$B$1004,2,FALSE))*2</f>
        <v>0</v>
      </c>
      <c r="AD329" s="95" t="s">
        <v>1506</v>
      </c>
      <c r="AE329" s="93">
        <v>46</v>
      </c>
      <c r="AF329" s="93" t="str">
        <f t="shared" si="177"/>
        <v>XS46</v>
      </c>
      <c r="AG329" s="96">
        <f>VLOOKUP(AF329,'Tableau coefficient '!$A$3:$B$1004,2,FALSE)</f>
        <v>48.5</v>
      </c>
      <c r="AH329" s="95">
        <v>0</v>
      </c>
      <c r="AI329" s="93">
        <v>0</v>
      </c>
      <c r="AJ329" s="93" t="str">
        <f t="shared" si="169"/>
        <v>00</v>
      </c>
      <c r="AK329" s="96">
        <f>VLOOKUP(AJ329,'Tableau coefficient '!$A$3:$B$1004,2,FALSE)</f>
        <v>0</v>
      </c>
      <c r="AL329" s="95" t="s">
        <v>1506</v>
      </c>
      <c r="AM329" s="93">
        <v>74</v>
      </c>
      <c r="AN329" s="93" t="str">
        <f t="shared" si="170"/>
        <v>XS74</v>
      </c>
      <c r="AO329" s="96">
        <f>VLOOKUP(AN329,'Tableau coefficient '!$A$3:$B$1004,2,FALSE)</f>
        <v>34.5</v>
      </c>
      <c r="AP329" s="95">
        <v>0</v>
      </c>
      <c r="AQ329" s="93">
        <v>0</v>
      </c>
      <c r="AR329" s="93" t="str">
        <f t="shared" si="171"/>
        <v>00</v>
      </c>
      <c r="AS329" s="96">
        <f>VLOOKUP(AR329,'Tableau coefficient '!$A$3:$B$1004,2,FALSE)</f>
        <v>0</v>
      </c>
      <c r="AT329" s="95">
        <v>0</v>
      </c>
      <c r="AU329" s="93">
        <v>0</v>
      </c>
      <c r="AV329" s="93" t="str">
        <f t="shared" si="172"/>
        <v>00</v>
      </c>
      <c r="AW329" s="96">
        <f>VLOOKUP(AV329,'Tableau coefficient '!$A$3:$B$1004,2,FALSE)</f>
        <v>0</v>
      </c>
      <c r="AX329" s="95">
        <v>0</v>
      </c>
      <c r="AY329" s="93">
        <v>0</v>
      </c>
      <c r="AZ329" s="93" t="str">
        <f t="shared" si="173"/>
        <v>00</v>
      </c>
      <c r="BA329" s="96">
        <f>VLOOKUP(AZ329,'Tableau coefficient '!$A$3:$B$1004,2,FALSE)</f>
        <v>0</v>
      </c>
      <c r="BB329" s="83" t="s">
        <v>1506</v>
      </c>
      <c r="BC329" s="84">
        <v>51</v>
      </c>
      <c r="BD329" s="84" t="str">
        <f t="shared" si="174"/>
        <v>XS51</v>
      </c>
      <c r="BE329" s="85">
        <f>(VLOOKUP(BD329,'Tableau coefficient '!$A$3:$B$1004,2,FALSE))*2</f>
        <v>92</v>
      </c>
      <c r="BF329" s="95">
        <v>0</v>
      </c>
      <c r="BG329" s="93">
        <v>0</v>
      </c>
      <c r="BH329" s="93" t="str">
        <f t="shared" si="175"/>
        <v>00</v>
      </c>
      <c r="BI329" s="96">
        <f>VLOOKUP(BH329,'Tableau coefficient '!$A$3:$B$1004,2,FALSE)</f>
        <v>0</v>
      </c>
      <c r="BJ329" s="95">
        <v>0</v>
      </c>
      <c r="BK329" s="93">
        <v>0</v>
      </c>
      <c r="BL329" s="93" t="str">
        <f t="shared" si="176"/>
        <v>00</v>
      </c>
      <c r="BM329" s="96">
        <f>VLOOKUP(BL329,'Tableau coefficient '!$A$3:$B$1004,2,FALSE)</f>
        <v>0</v>
      </c>
      <c r="BN329" s="97">
        <f t="shared" si="194"/>
        <v>261</v>
      </c>
      <c r="BO329" s="93">
        <f t="shared" si="195"/>
        <v>199</v>
      </c>
    </row>
    <row r="330" spans="1:67" ht="14" customHeight="1">
      <c r="A330" s="98" t="s">
        <v>1339</v>
      </c>
      <c r="B330" s="94" t="s">
        <v>1340</v>
      </c>
      <c r="C330" s="74" t="s">
        <v>19</v>
      </c>
      <c r="D330" s="74" t="s">
        <v>1648</v>
      </c>
      <c r="E330" s="94" t="s">
        <v>16</v>
      </c>
      <c r="F330" s="95">
        <v>0</v>
      </c>
      <c r="G330" s="93">
        <v>0</v>
      </c>
      <c r="H330" s="93" t="str">
        <f t="shared" si="162"/>
        <v>00</v>
      </c>
      <c r="I330" s="96">
        <f>VLOOKUP(H330,'Tableau coefficient '!$A$3:$B$1004,2,FALSE)</f>
        <v>0</v>
      </c>
      <c r="J330" s="95">
        <v>0</v>
      </c>
      <c r="K330" s="93">
        <v>0</v>
      </c>
      <c r="L330" s="93" t="str">
        <f t="shared" si="163"/>
        <v>00</v>
      </c>
      <c r="M330" s="96">
        <f>VLOOKUP(L330,'Tableau coefficient '!$A$3:$B$1004,2,FALSE)</f>
        <v>0</v>
      </c>
      <c r="N330" s="95">
        <v>0</v>
      </c>
      <c r="O330" s="93">
        <v>0</v>
      </c>
      <c r="P330" s="93" t="str">
        <f t="shared" si="164"/>
        <v>00</v>
      </c>
      <c r="Q330" s="96">
        <f>VLOOKUP(P330,'Tableau coefficient '!$A$3:$B$1004,2,FALSE)</f>
        <v>0</v>
      </c>
      <c r="R330" s="95">
        <v>0</v>
      </c>
      <c r="S330" s="93">
        <v>0</v>
      </c>
      <c r="T330" s="93" t="str">
        <f t="shared" si="165"/>
        <v>00</v>
      </c>
      <c r="U330" s="96">
        <f>VLOOKUP(T330,'Tableau coefficient '!$A$3:$B$1004,2,FALSE)</f>
        <v>0</v>
      </c>
      <c r="V330" s="83">
        <v>0</v>
      </c>
      <c r="W330" s="84">
        <v>0</v>
      </c>
      <c r="X330" s="84" t="str">
        <f t="shared" si="166"/>
        <v>00</v>
      </c>
      <c r="Y330" s="85">
        <f>(VLOOKUP(X330,'Tableau coefficient '!$A$3:$B$1004,2,FALSE))*2</f>
        <v>0</v>
      </c>
      <c r="Z330" s="83">
        <v>0</v>
      </c>
      <c r="AA330" s="75">
        <v>0</v>
      </c>
      <c r="AB330" s="84" t="str">
        <f t="shared" si="167"/>
        <v>00</v>
      </c>
      <c r="AC330" s="85">
        <f>(VLOOKUP(AB330,'Tableau coefficient '!$A$3:$B$1004,2,FALSE))*2</f>
        <v>0</v>
      </c>
      <c r="AD330" s="95">
        <v>0</v>
      </c>
      <c r="AE330" s="93">
        <v>0</v>
      </c>
      <c r="AF330" s="93" t="str">
        <f t="shared" si="177"/>
        <v>00</v>
      </c>
      <c r="AG330" s="96">
        <f>VLOOKUP(AF330,'Tableau coefficient '!$A$3:$B$1004,2,FALSE)</f>
        <v>0</v>
      </c>
      <c r="AH330" s="95">
        <v>0</v>
      </c>
      <c r="AI330" s="93">
        <v>0</v>
      </c>
      <c r="AJ330" s="93" t="str">
        <f t="shared" si="169"/>
        <v>00</v>
      </c>
      <c r="AK330" s="96">
        <f>VLOOKUP(AJ330,'Tableau coefficient '!$A$3:$B$1004,2,FALSE)</f>
        <v>0</v>
      </c>
      <c r="AL330" s="95" t="s">
        <v>5</v>
      </c>
      <c r="AM330" s="93">
        <v>72</v>
      </c>
      <c r="AN330" s="93" t="str">
        <f t="shared" si="170"/>
        <v>M72</v>
      </c>
      <c r="AO330" s="96">
        <f>VLOOKUP(AN330,'Tableau coefficient '!$A$3:$B$1004,2,FALSE)</f>
        <v>71</v>
      </c>
      <c r="AP330" s="95">
        <v>0</v>
      </c>
      <c r="AQ330" s="93">
        <v>0</v>
      </c>
      <c r="AR330" s="93" t="str">
        <f t="shared" si="171"/>
        <v>00</v>
      </c>
      <c r="AS330" s="96">
        <f>VLOOKUP(AR330,'Tableau coefficient '!$A$3:$B$1004,2,FALSE)</f>
        <v>0</v>
      </c>
      <c r="AT330" s="95">
        <v>0</v>
      </c>
      <c r="AU330" s="93">
        <v>0</v>
      </c>
      <c r="AV330" s="93" t="str">
        <f t="shared" si="172"/>
        <v>00</v>
      </c>
      <c r="AW330" s="96">
        <f>VLOOKUP(AV330,'Tableau coefficient '!$A$3:$B$1004,2,FALSE)</f>
        <v>0</v>
      </c>
      <c r="AX330" s="95">
        <v>0</v>
      </c>
      <c r="AY330" s="93">
        <v>0</v>
      </c>
      <c r="AZ330" s="93" t="str">
        <f t="shared" si="173"/>
        <v>00</v>
      </c>
      <c r="BA330" s="96">
        <f>VLOOKUP(AZ330,'Tableau coefficient '!$A$3:$B$1004,2,FALSE)</f>
        <v>0</v>
      </c>
      <c r="BB330" s="83">
        <v>0</v>
      </c>
      <c r="BC330" s="84">
        <v>0</v>
      </c>
      <c r="BD330" s="84" t="str">
        <f t="shared" si="174"/>
        <v>00</v>
      </c>
      <c r="BE330" s="85">
        <f>(VLOOKUP(BD330,'Tableau coefficient '!$A$3:$B$1004,2,FALSE))*2</f>
        <v>0</v>
      </c>
      <c r="BF330" s="95">
        <v>0</v>
      </c>
      <c r="BG330" s="93">
        <v>0</v>
      </c>
      <c r="BH330" s="93" t="str">
        <f t="shared" si="175"/>
        <v>00</v>
      </c>
      <c r="BI330" s="96">
        <f>VLOOKUP(BH330,'Tableau coefficient '!$A$3:$B$1004,2,FALSE)</f>
        <v>0</v>
      </c>
      <c r="BJ330" s="95">
        <v>0</v>
      </c>
      <c r="BK330" s="93">
        <v>0</v>
      </c>
      <c r="BL330" s="93" t="str">
        <f t="shared" si="176"/>
        <v>00</v>
      </c>
      <c r="BM330" s="96">
        <f>VLOOKUP(BL330,'Tableau coefficient '!$A$3:$B$1004,2,FALSE)</f>
        <v>0</v>
      </c>
      <c r="BN330" s="97">
        <f t="shared" si="194"/>
        <v>71</v>
      </c>
      <c r="BO330" s="93">
        <f t="shared" si="195"/>
        <v>284</v>
      </c>
    </row>
    <row r="331" spans="1:67" ht="14" customHeight="1">
      <c r="A331" s="98" t="s">
        <v>1341</v>
      </c>
      <c r="B331" s="94" t="s">
        <v>1342</v>
      </c>
      <c r="C331" s="74" t="s">
        <v>19</v>
      </c>
      <c r="D331" s="74" t="s">
        <v>1648</v>
      </c>
      <c r="E331" s="94" t="s">
        <v>14</v>
      </c>
      <c r="F331" s="95">
        <v>0</v>
      </c>
      <c r="G331" s="93">
        <v>0</v>
      </c>
      <c r="H331" s="93" t="str">
        <f t="shared" si="162"/>
        <v>00</v>
      </c>
      <c r="I331" s="96">
        <f>VLOOKUP(H331,'Tableau coefficient '!$A$3:$B$1004,2,FALSE)</f>
        <v>0</v>
      </c>
      <c r="J331" s="95">
        <v>0</v>
      </c>
      <c r="K331" s="93">
        <v>0</v>
      </c>
      <c r="L331" s="93" t="str">
        <f t="shared" si="163"/>
        <v>00</v>
      </c>
      <c r="M331" s="96">
        <f>VLOOKUP(L331,'Tableau coefficient '!$A$3:$B$1004,2,FALSE)</f>
        <v>0</v>
      </c>
      <c r="N331" s="95">
        <v>0</v>
      </c>
      <c r="O331" s="93">
        <v>0</v>
      </c>
      <c r="P331" s="93" t="str">
        <f t="shared" si="164"/>
        <v>00</v>
      </c>
      <c r="Q331" s="96">
        <f>VLOOKUP(P331,'Tableau coefficient '!$A$3:$B$1004,2,FALSE)</f>
        <v>0</v>
      </c>
      <c r="R331" s="95">
        <v>0</v>
      </c>
      <c r="S331" s="93">
        <v>0</v>
      </c>
      <c r="T331" s="93" t="str">
        <f t="shared" si="165"/>
        <v>00</v>
      </c>
      <c r="U331" s="96">
        <f>VLOOKUP(T331,'Tableau coefficient '!$A$3:$B$1004,2,FALSE)</f>
        <v>0</v>
      </c>
      <c r="V331" s="83">
        <v>0</v>
      </c>
      <c r="W331" s="84">
        <v>0</v>
      </c>
      <c r="X331" s="84" t="str">
        <f t="shared" si="166"/>
        <v>00</v>
      </c>
      <c r="Y331" s="85">
        <f>(VLOOKUP(X331,'Tableau coefficient '!$A$3:$B$1004,2,FALSE))*2</f>
        <v>0</v>
      </c>
      <c r="Z331" s="83">
        <v>0</v>
      </c>
      <c r="AA331" s="75">
        <v>0</v>
      </c>
      <c r="AB331" s="84" t="str">
        <f t="shared" si="167"/>
        <v>00</v>
      </c>
      <c r="AC331" s="85">
        <f>(VLOOKUP(AB331,'Tableau coefficient '!$A$3:$B$1004,2,FALSE))*2</f>
        <v>0</v>
      </c>
      <c r="AD331" s="95">
        <v>0</v>
      </c>
      <c r="AE331" s="93">
        <v>0</v>
      </c>
      <c r="AF331" s="93" t="str">
        <f t="shared" si="177"/>
        <v>00</v>
      </c>
      <c r="AG331" s="96">
        <f>VLOOKUP(AF331,'Tableau coefficient '!$A$3:$B$1004,2,FALSE)</f>
        <v>0</v>
      </c>
      <c r="AH331" s="95">
        <v>0</v>
      </c>
      <c r="AI331" s="93">
        <v>0</v>
      </c>
      <c r="AJ331" s="93" t="str">
        <f t="shared" si="169"/>
        <v>00</v>
      </c>
      <c r="AK331" s="96">
        <f>VLOOKUP(AJ331,'Tableau coefficient '!$A$3:$B$1004,2,FALSE)</f>
        <v>0</v>
      </c>
      <c r="AL331" s="95">
        <v>0</v>
      </c>
      <c r="AM331" s="93">
        <v>0</v>
      </c>
      <c r="AN331" s="93" t="str">
        <f t="shared" si="170"/>
        <v>00</v>
      </c>
      <c r="AO331" s="96">
        <f>VLOOKUP(AN331,'Tableau coefficient '!$A$3:$B$1004,2,FALSE)</f>
        <v>0</v>
      </c>
      <c r="AP331" s="95">
        <v>0</v>
      </c>
      <c r="AQ331" s="93">
        <v>0</v>
      </c>
      <c r="AR331" s="93" t="str">
        <f t="shared" si="171"/>
        <v>00</v>
      </c>
      <c r="AS331" s="96">
        <f>VLOOKUP(AR331,'Tableau coefficient '!$A$3:$B$1004,2,FALSE)</f>
        <v>0</v>
      </c>
      <c r="AT331" s="95">
        <v>0</v>
      </c>
      <c r="AU331" s="93">
        <v>0</v>
      </c>
      <c r="AV331" s="93" t="str">
        <f t="shared" si="172"/>
        <v>00</v>
      </c>
      <c r="AW331" s="96">
        <f>VLOOKUP(AV331,'Tableau coefficient '!$A$3:$B$1004,2,FALSE)</f>
        <v>0</v>
      </c>
      <c r="AX331" s="95">
        <v>0</v>
      </c>
      <c r="AY331" s="93">
        <v>0</v>
      </c>
      <c r="AZ331" s="93" t="str">
        <f t="shared" si="173"/>
        <v>00</v>
      </c>
      <c r="BA331" s="96">
        <f>VLOOKUP(AZ331,'Tableau coefficient '!$A$3:$B$1004,2,FALSE)</f>
        <v>0</v>
      </c>
      <c r="BB331" s="83">
        <v>0</v>
      </c>
      <c r="BC331" s="84">
        <v>0</v>
      </c>
      <c r="BD331" s="84" t="str">
        <f t="shared" si="174"/>
        <v>00</v>
      </c>
      <c r="BE331" s="85">
        <f>(VLOOKUP(BD331,'Tableau coefficient '!$A$3:$B$1004,2,FALSE))*2</f>
        <v>0</v>
      </c>
      <c r="BF331" s="95">
        <v>0</v>
      </c>
      <c r="BG331" s="93">
        <v>0</v>
      </c>
      <c r="BH331" s="93" t="str">
        <f t="shared" si="175"/>
        <v>00</v>
      </c>
      <c r="BI331" s="96">
        <f>VLOOKUP(BH331,'Tableau coefficient '!$A$3:$B$1004,2,FALSE)</f>
        <v>0</v>
      </c>
      <c r="BJ331" s="95">
        <v>0</v>
      </c>
      <c r="BK331" s="93">
        <v>0</v>
      </c>
      <c r="BL331" s="93" t="str">
        <f t="shared" si="176"/>
        <v>00</v>
      </c>
      <c r="BM331" s="96">
        <f>VLOOKUP(BL331,'Tableau coefficient '!$A$3:$B$1004,2,FALSE)</f>
        <v>0</v>
      </c>
      <c r="BN331" s="97">
        <f t="shared" si="194"/>
        <v>0</v>
      </c>
      <c r="BO331" s="93">
        <f t="shared" si="195"/>
        <v>303</v>
      </c>
    </row>
    <row r="332" spans="1:67" ht="14" customHeight="1">
      <c r="A332" s="98" t="s">
        <v>1300</v>
      </c>
      <c r="B332" s="94" t="s">
        <v>1343</v>
      </c>
      <c r="C332" s="74" t="s">
        <v>19</v>
      </c>
      <c r="D332" s="74" t="s">
        <v>1647</v>
      </c>
      <c r="E332" s="94" t="s">
        <v>13</v>
      </c>
      <c r="F332" s="95">
        <v>0</v>
      </c>
      <c r="G332" s="93">
        <v>0</v>
      </c>
      <c r="H332" s="93" t="str">
        <f t="shared" si="162"/>
        <v>00</v>
      </c>
      <c r="I332" s="96">
        <f>VLOOKUP(H332,'Tableau coefficient '!$A$3:$B$1004,2,FALSE)</f>
        <v>0</v>
      </c>
      <c r="J332" s="95" t="s">
        <v>1507</v>
      </c>
      <c r="K332" s="93">
        <v>43</v>
      </c>
      <c r="L332" s="93" t="str">
        <f t="shared" si="163"/>
        <v>S43</v>
      </c>
      <c r="M332" s="96">
        <f>VLOOKUP(L332,'Tableau coefficient '!$A$3:$B$1004,2,FALSE)</f>
        <v>75</v>
      </c>
      <c r="N332" s="95">
        <v>0</v>
      </c>
      <c r="O332" s="93">
        <v>0</v>
      </c>
      <c r="P332" s="93" t="str">
        <f t="shared" si="164"/>
        <v>00</v>
      </c>
      <c r="Q332" s="96">
        <f>VLOOKUP(P332,'Tableau coefficient '!$A$3:$B$1004,2,FALSE)</f>
        <v>0</v>
      </c>
      <c r="R332" s="95">
        <v>0</v>
      </c>
      <c r="S332" s="93">
        <v>0</v>
      </c>
      <c r="T332" s="93" t="str">
        <f t="shared" si="165"/>
        <v>00</v>
      </c>
      <c r="U332" s="96">
        <f>VLOOKUP(T332,'Tableau coefficient '!$A$3:$B$1004,2,FALSE)</f>
        <v>0</v>
      </c>
      <c r="V332" s="83">
        <v>0</v>
      </c>
      <c r="W332" s="84">
        <v>0</v>
      </c>
      <c r="X332" s="84" t="str">
        <f t="shared" si="166"/>
        <v>00</v>
      </c>
      <c r="Y332" s="85">
        <f>(VLOOKUP(X332,'Tableau coefficient '!$A$3:$B$1004,2,FALSE))*2</f>
        <v>0</v>
      </c>
      <c r="Z332" s="83" t="s">
        <v>1507</v>
      </c>
      <c r="AA332" s="75">
        <v>21</v>
      </c>
      <c r="AB332" s="84" t="str">
        <f t="shared" si="167"/>
        <v>S21</v>
      </c>
      <c r="AC332" s="85">
        <f>(VLOOKUP(AB332,'Tableau coefficient '!$A$3:$B$1004,2,FALSE))*2</f>
        <v>183</v>
      </c>
      <c r="AD332" s="95">
        <v>0</v>
      </c>
      <c r="AE332" s="93">
        <v>0</v>
      </c>
      <c r="AF332" s="93" t="str">
        <f t="shared" si="177"/>
        <v>00</v>
      </c>
      <c r="AG332" s="96">
        <f>VLOOKUP(AF332,'Tableau coefficient '!$A$3:$B$1004,2,FALSE)</f>
        <v>0</v>
      </c>
      <c r="AH332" s="95">
        <v>0</v>
      </c>
      <c r="AI332" s="93">
        <v>0</v>
      </c>
      <c r="AJ332" s="93" t="str">
        <f t="shared" si="169"/>
        <v>00</v>
      </c>
      <c r="AK332" s="96">
        <f>VLOOKUP(AJ332,'Tableau coefficient '!$A$3:$B$1004,2,FALSE)</f>
        <v>0</v>
      </c>
      <c r="AL332" s="95">
        <v>0</v>
      </c>
      <c r="AM332" s="93">
        <v>0</v>
      </c>
      <c r="AN332" s="93" t="str">
        <f t="shared" si="170"/>
        <v>00</v>
      </c>
      <c r="AO332" s="96">
        <f>VLOOKUP(AN332,'Tableau coefficient '!$A$3:$B$1004,2,FALSE)</f>
        <v>0</v>
      </c>
      <c r="AP332" s="95">
        <v>0</v>
      </c>
      <c r="AQ332" s="93">
        <v>0</v>
      </c>
      <c r="AR332" s="93" t="str">
        <f t="shared" si="171"/>
        <v>00</v>
      </c>
      <c r="AS332" s="96">
        <f>VLOOKUP(AR332,'Tableau coefficient '!$A$3:$B$1004,2,FALSE)</f>
        <v>0</v>
      </c>
      <c r="AT332" s="95">
        <v>0</v>
      </c>
      <c r="AU332" s="93">
        <v>0</v>
      </c>
      <c r="AV332" s="93" t="str">
        <f t="shared" si="172"/>
        <v>00</v>
      </c>
      <c r="AW332" s="96">
        <f>VLOOKUP(AV332,'Tableau coefficient '!$A$3:$B$1004,2,FALSE)</f>
        <v>0</v>
      </c>
      <c r="AX332" s="95">
        <v>0</v>
      </c>
      <c r="AY332" s="93">
        <v>0</v>
      </c>
      <c r="AZ332" s="93" t="str">
        <f t="shared" si="173"/>
        <v>00</v>
      </c>
      <c r="BA332" s="96">
        <f>VLOOKUP(AZ332,'Tableau coefficient '!$A$3:$B$1004,2,FALSE)</f>
        <v>0</v>
      </c>
      <c r="BB332" s="83">
        <v>0</v>
      </c>
      <c r="BC332" s="84">
        <v>0</v>
      </c>
      <c r="BD332" s="84" t="str">
        <f t="shared" si="174"/>
        <v>00</v>
      </c>
      <c r="BE332" s="85">
        <f>(VLOOKUP(BD332,'Tableau coefficient '!$A$3:$B$1004,2,FALSE))*2</f>
        <v>0</v>
      </c>
      <c r="BF332" s="95">
        <v>0</v>
      </c>
      <c r="BG332" s="93">
        <v>0</v>
      </c>
      <c r="BH332" s="93" t="str">
        <f t="shared" si="175"/>
        <v>00</v>
      </c>
      <c r="BI332" s="96">
        <f>VLOOKUP(BH332,'Tableau coefficient '!$A$3:$B$1004,2,FALSE)</f>
        <v>0</v>
      </c>
      <c r="BJ332" s="95">
        <v>0</v>
      </c>
      <c r="BK332" s="93">
        <v>0</v>
      </c>
      <c r="BL332" s="93" t="str">
        <f t="shared" si="176"/>
        <v>00</v>
      </c>
      <c r="BM332" s="96">
        <f>VLOOKUP(BL332,'Tableau coefficient '!$A$3:$B$1004,2,FALSE)</f>
        <v>0</v>
      </c>
      <c r="BN332" s="97">
        <f t="shared" si="194"/>
        <v>258</v>
      </c>
      <c r="BO332" s="93">
        <f t="shared" si="195"/>
        <v>201</v>
      </c>
    </row>
    <row r="333" spans="1:67" ht="14" customHeight="1">
      <c r="A333" s="98" t="s">
        <v>1344</v>
      </c>
      <c r="B333" s="94" t="s">
        <v>1345</v>
      </c>
      <c r="C333" s="74" t="s">
        <v>19</v>
      </c>
      <c r="D333" s="74" t="s">
        <v>1648</v>
      </c>
      <c r="E333" s="94" t="s">
        <v>14</v>
      </c>
      <c r="F333" s="95" t="s">
        <v>1507</v>
      </c>
      <c r="G333" s="93">
        <v>62</v>
      </c>
      <c r="H333" s="93" t="str">
        <f t="shared" si="162"/>
        <v>S62</v>
      </c>
      <c r="I333" s="96">
        <f>VLOOKUP(H333,'Tableau coefficient '!$A$3:$B$1004,2,FALSE)</f>
        <v>60.75</v>
      </c>
      <c r="J333" s="95">
        <v>0</v>
      </c>
      <c r="K333" s="93">
        <v>0</v>
      </c>
      <c r="L333" s="93" t="str">
        <f t="shared" si="163"/>
        <v>00</v>
      </c>
      <c r="M333" s="96">
        <f>VLOOKUP(L333,'Tableau coefficient '!$A$3:$B$1004,2,FALSE)</f>
        <v>0</v>
      </c>
      <c r="N333" s="95">
        <v>0</v>
      </c>
      <c r="O333" s="93">
        <v>0</v>
      </c>
      <c r="P333" s="93" t="str">
        <f t="shared" si="164"/>
        <v>00</v>
      </c>
      <c r="Q333" s="96">
        <f>VLOOKUP(P333,'Tableau coefficient '!$A$3:$B$1004,2,FALSE)</f>
        <v>0</v>
      </c>
      <c r="R333" s="95">
        <v>0</v>
      </c>
      <c r="S333" s="93">
        <v>0</v>
      </c>
      <c r="T333" s="93" t="str">
        <f t="shared" si="165"/>
        <v>00</v>
      </c>
      <c r="U333" s="96">
        <f>VLOOKUP(T333,'Tableau coefficient '!$A$3:$B$1004,2,FALSE)</f>
        <v>0</v>
      </c>
      <c r="V333" s="83">
        <v>0</v>
      </c>
      <c r="W333" s="84">
        <v>0</v>
      </c>
      <c r="X333" s="84" t="str">
        <f t="shared" si="166"/>
        <v>00</v>
      </c>
      <c r="Y333" s="85">
        <f>(VLOOKUP(X333,'Tableau coefficient '!$A$3:$B$1004,2,FALSE))*2</f>
        <v>0</v>
      </c>
      <c r="Z333" s="83" t="s">
        <v>1507</v>
      </c>
      <c r="AA333" s="75">
        <v>22</v>
      </c>
      <c r="AB333" s="84" t="str">
        <f t="shared" si="167"/>
        <v>S22</v>
      </c>
      <c r="AC333" s="85">
        <f>(VLOOKUP(AB333,'Tableau coefficient '!$A$3:$B$1004,2,FALSE))*2</f>
        <v>181.5</v>
      </c>
      <c r="AD333" s="95">
        <v>0</v>
      </c>
      <c r="AE333" s="93">
        <v>0</v>
      </c>
      <c r="AF333" s="93" t="str">
        <f t="shared" si="177"/>
        <v>00</v>
      </c>
      <c r="AG333" s="96">
        <f>VLOOKUP(AF333,'Tableau coefficient '!$A$3:$B$1004,2,FALSE)</f>
        <v>0</v>
      </c>
      <c r="AH333" s="95">
        <v>0</v>
      </c>
      <c r="AI333" s="93">
        <v>0</v>
      </c>
      <c r="AJ333" s="93" t="str">
        <f t="shared" si="169"/>
        <v>00</v>
      </c>
      <c r="AK333" s="96">
        <f>VLOOKUP(AJ333,'Tableau coefficient '!$A$3:$B$1004,2,FALSE)</f>
        <v>0</v>
      </c>
      <c r="AL333" s="95" t="s">
        <v>5</v>
      </c>
      <c r="AM333" s="93">
        <v>116</v>
      </c>
      <c r="AN333" s="93" t="str">
        <f t="shared" si="170"/>
        <v>M116</v>
      </c>
      <c r="AO333" s="96">
        <f>VLOOKUP(AN333,'Tableau coefficient '!$A$3:$B$1004,2,FALSE)</f>
        <v>27</v>
      </c>
      <c r="AP333" s="95">
        <v>0</v>
      </c>
      <c r="AQ333" s="93">
        <v>0</v>
      </c>
      <c r="AR333" s="93" t="str">
        <f t="shared" si="171"/>
        <v>00</v>
      </c>
      <c r="AS333" s="96">
        <f>VLOOKUP(AR333,'Tableau coefficient '!$A$3:$B$1004,2,FALSE)</f>
        <v>0</v>
      </c>
      <c r="AT333" s="95">
        <v>0</v>
      </c>
      <c r="AU333" s="93">
        <v>0</v>
      </c>
      <c r="AV333" s="93" t="str">
        <f t="shared" si="172"/>
        <v>00</v>
      </c>
      <c r="AW333" s="96">
        <f>VLOOKUP(AV333,'Tableau coefficient '!$A$3:$B$1004,2,FALSE)</f>
        <v>0</v>
      </c>
      <c r="AX333" s="95">
        <v>0</v>
      </c>
      <c r="AY333" s="93">
        <v>0</v>
      </c>
      <c r="AZ333" s="93" t="str">
        <f t="shared" si="173"/>
        <v>00</v>
      </c>
      <c r="BA333" s="96">
        <f>VLOOKUP(AZ333,'Tableau coefficient '!$A$3:$B$1004,2,FALSE)</f>
        <v>0</v>
      </c>
      <c r="BB333" s="83">
        <v>0</v>
      </c>
      <c r="BC333" s="84">
        <v>0</v>
      </c>
      <c r="BD333" s="84" t="str">
        <f t="shared" si="174"/>
        <v>00</v>
      </c>
      <c r="BE333" s="85">
        <f>(VLOOKUP(BD333,'Tableau coefficient '!$A$3:$B$1004,2,FALSE))*2</f>
        <v>0</v>
      </c>
      <c r="BF333" s="95">
        <v>0</v>
      </c>
      <c r="BG333" s="93">
        <v>0</v>
      </c>
      <c r="BH333" s="93" t="str">
        <f t="shared" si="175"/>
        <v>00</v>
      </c>
      <c r="BI333" s="96">
        <f>VLOOKUP(BH333,'Tableau coefficient '!$A$3:$B$1004,2,FALSE)</f>
        <v>0</v>
      </c>
      <c r="BJ333" s="95">
        <v>0</v>
      </c>
      <c r="BK333" s="93">
        <v>0</v>
      </c>
      <c r="BL333" s="93" t="str">
        <f t="shared" si="176"/>
        <v>00</v>
      </c>
      <c r="BM333" s="96">
        <f>VLOOKUP(BL333,'Tableau coefficient '!$A$3:$B$1004,2,FALSE)</f>
        <v>0</v>
      </c>
      <c r="BN333" s="97">
        <f t="shared" si="194"/>
        <v>269.25</v>
      </c>
      <c r="BO333" s="93">
        <f t="shared" si="195"/>
        <v>195</v>
      </c>
    </row>
    <row r="334" spans="1:67" ht="14" customHeight="1">
      <c r="A334" s="98" t="s">
        <v>1346</v>
      </c>
      <c r="B334" s="94" t="s">
        <v>1347</v>
      </c>
      <c r="C334" s="74" t="s">
        <v>19</v>
      </c>
      <c r="D334" s="74" t="s">
        <v>1650</v>
      </c>
      <c r="E334" s="94" t="s">
        <v>14</v>
      </c>
      <c r="F334" s="95">
        <v>0</v>
      </c>
      <c r="G334" s="93">
        <v>0</v>
      </c>
      <c r="H334" s="93" t="str">
        <f t="shared" si="162"/>
        <v>00</v>
      </c>
      <c r="I334" s="96">
        <f>VLOOKUP(H334,'Tableau coefficient '!$A$3:$B$1004,2,FALSE)</f>
        <v>0</v>
      </c>
      <c r="J334" s="95">
        <v>0</v>
      </c>
      <c r="K334" s="93">
        <v>0</v>
      </c>
      <c r="L334" s="93" t="str">
        <f t="shared" si="163"/>
        <v>00</v>
      </c>
      <c r="M334" s="96">
        <f>VLOOKUP(L334,'Tableau coefficient '!$A$3:$B$1004,2,FALSE)</f>
        <v>0</v>
      </c>
      <c r="N334" s="95">
        <v>0</v>
      </c>
      <c r="O334" s="93">
        <v>0</v>
      </c>
      <c r="P334" s="93" t="str">
        <f t="shared" si="164"/>
        <v>00</v>
      </c>
      <c r="Q334" s="96">
        <f>VLOOKUP(P334,'Tableau coefficient '!$A$3:$B$1004,2,FALSE)</f>
        <v>0</v>
      </c>
      <c r="R334" s="95">
        <v>0</v>
      </c>
      <c r="S334" s="93">
        <v>0</v>
      </c>
      <c r="T334" s="93" t="str">
        <f t="shared" si="165"/>
        <v>00</v>
      </c>
      <c r="U334" s="96">
        <f>VLOOKUP(T334,'Tableau coefficient '!$A$3:$B$1004,2,FALSE)</f>
        <v>0</v>
      </c>
      <c r="V334" s="83">
        <v>0</v>
      </c>
      <c r="W334" s="84">
        <v>0</v>
      </c>
      <c r="X334" s="84" t="str">
        <f t="shared" si="166"/>
        <v>00</v>
      </c>
      <c r="Y334" s="85">
        <f>(VLOOKUP(X334,'Tableau coefficient '!$A$3:$B$1004,2,FALSE))*2</f>
        <v>0</v>
      </c>
      <c r="Z334" s="83">
        <v>0</v>
      </c>
      <c r="AA334" s="75">
        <v>0</v>
      </c>
      <c r="AB334" s="84" t="str">
        <f t="shared" si="167"/>
        <v>00</v>
      </c>
      <c r="AC334" s="85">
        <f>(VLOOKUP(AB334,'Tableau coefficient '!$A$3:$B$1004,2,FALSE))*2</f>
        <v>0</v>
      </c>
      <c r="AD334" s="95">
        <v>0</v>
      </c>
      <c r="AE334" s="93">
        <v>0</v>
      </c>
      <c r="AF334" s="93" t="str">
        <f t="shared" si="177"/>
        <v>00</v>
      </c>
      <c r="AG334" s="96">
        <f>VLOOKUP(AF334,'Tableau coefficient '!$A$3:$B$1004,2,FALSE)</f>
        <v>0</v>
      </c>
      <c r="AH334" s="95">
        <v>0</v>
      </c>
      <c r="AI334" s="93">
        <v>0</v>
      </c>
      <c r="AJ334" s="93" t="str">
        <f t="shared" si="169"/>
        <v>00</v>
      </c>
      <c r="AK334" s="96">
        <f>VLOOKUP(AJ334,'Tableau coefficient '!$A$3:$B$1004,2,FALSE)</f>
        <v>0</v>
      </c>
      <c r="AL334" s="95">
        <v>0</v>
      </c>
      <c r="AM334" s="93">
        <v>0</v>
      </c>
      <c r="AN334" s="93" t="str">
        <f t="shared" si="170"/>
        <v>00</v>
      </c>
      <c r="AO334" s="96">
        <f>VLOOKUP(AN334,'Tableau coefficient '!$A$3:$B$1004,2,FALSE)</f>
        <v>0</v>
      </c>
      <c r="AP334" s="95">
        <v>0</v>
      </c>
      <c r="AQ334" s="93">
        <v>0</v>
      </c>
      <c r="AR334" s="93" t="str">
        <f t="shared" si="171"/>
        <v>00</v>
      </c>
      <c r="AS334" s="96">
        <f>VLOOKUP(AR334,'Tableau coefficient '!$A$3:$B$1004,2,FALSE)</f>
        <v>0</v>
      </c>
      <c r="AT334" s="95">
        <v>0</v>
      </c>
      <c r="AU334" s="93">
        <v>0</v>
      </c>
      <c r="AV334" s="93" t="str">
        <f t="shared" si="172"/>
        <v>00</v>
      </c>
      <c r="AW334" s="96">
        <f>VLOOKUP(AV334,'Tableau coefficient '!$A$3:$B$1004,2,FALSE)</f>
        <v>0</v>
      </c>
      <c r="AX334" s="95">
        <v>0</v>
      </c>
      <c r="AY334" s="93">
        <v>0</v>
      </c>
      <c r="AZ334" s="93" t="str">
        <f t="shared" si="173"/>
        <v>00</v>
      </c>
      <c r="BA334" s="96">
        <f>VLOOKUP(AZ334,'Tableau coefficient '!$A$3:$B$1004,2,FALSE)</f>
        <v>0</v>
      </c>
      <c r="BB334" s="83">
        <v>0</v>
      </c>
      <c r="BC334" s="84">
        <v>0</v>
      </c>
      <c r="BD334" s="84" t="str">
        <f t="shared" si="174"/>
        <v>00</v>
      </c>
      <c r="BE334" s="85">
        <f>(VLOOKUP(BD334,'Tableau coefficient '!$A$3:$B$1004,2,FALSE))*2</f>
        <v>0</v>
      </c>
      <c r="BF334" s="95">
        <v>0</v>
      </c>
      <c r="BG334" s="93">
        <v>0</v>
      </c>
      <c r="BH334" s="93" t="str">
        <f t="shared" si="175"/>
        <v>00</v>
      </c>
      <c r="BI334" s="96">
        <f>VLOOKUP(BH334,'Tableau coefficient '!$A$3:$B$1004,2,FALSE)</f>
        <v>0</v>
      </c>
      <c r="BJ334" s="95">
        <v>0</v>
      </c>
      <c r="BK334" s="93">
        <v>0</v>
      </c>
      <c r="BL334" s="93" t="str">
        <f t="shared" si="176"/>
        <v>00</v>
      </c>
      <c r="BM334" s="96">
        <f>VLOOKUP(BL334,'Tableau coefficient '!$A$3:$B$1004,2,FALSE)</f>
        <v>0</v>
      </c>
      <c r="BN334" s="97">
        <f t="shared" si="194"/>
        <v>0</v>
      </c>
      <c r="BO334" s="93">
        <f t="shared" si="195"/>
        <v>303</v>
      </c>
    </row>
    <row r="335" spans="1:67" ht="14" customHeight="1">
      <c r="A335" s="98" t="s">
        <v>1095</v>
      </c>
      <c r="B335" s="94" t="s">
        <v>1348</v>
      </c>
      <c r="C335" s="74" t="s">
        <v>19</v>
      </c>
      <c r="D335" s="74" t="s">
        <v>1647</v>
      </c>
      <c r="E335" s="94" t="s">
        <v>11</v>
      </c>
      <c r="F335" s="95">
        <v>0</v>
      </c>
      <c r="G335" s="93">
        <v>0</v>
      </c>
      <c r="H335" s="93" t="str">
        <f t="shared" si="162"/>
        <v>00</v>
      </c>
      <c r="I335" s="96">
        <f>VLOOKUP(H335,'Tableau coefficient '!$A$3:$B$1004,2,FALSE)</f>
        <v>0</v>
      </c>
      <c r="J335" s="95">
        <v>0</v>
      </c>
      <c r="K335" s="93">
        <v>0</v>
      </c>
      <c r="L335" s="93" t="str">
        <f t="shared" si="163"/>
        <v>00</v>
      </c>
      <c r="M335" s="96">
        <f>VLOOKUP(L335,'Tableau coefficient '!$A$3:$B$1004,2,FALSE)</f>
        <v>0</v>
      </c>
      <c r="N335" s="95">
        <v>0</v>
      </c>
      <c r="O335" s="93">
        <v>0</v>
      </c>
      <c r="P335" s="93" t="str">
        <f t="shared" si="164"/>
        <v>00</v>
      </c>
      <c r="Q335" s="96">
        <f>VLOOKUP(P335,'Tableau coefficient '!$A$3:$B$1004,2,FALSE)</f>
        <v>0</v>
      </c>
      <c r="R335" s="95">
        <v>0</v>
      </c>
      <c r="S335" s="93">
        <v>0</v>
      </c>
      <c r="T335" s="93" t="str">
        <f t="shared" si="165"/>
        <v>00</v>
      </c>
      <c r="U335" s="96">
        <f>VLOOKUP(T335,'Tableau coefficient '!$A$3:$B$1004,2,FALSE)</f>
        <v>0</v>
      </c>
      <c r="V335" s="83" t="s">
        <v>1506</v>
      </c>
      <c r="W335" s="84">
        <v>59</v>
      </c>
      <c r="X335" s="84" t="str">
        <f t="shared" si="166"/>
        <v>XS59</v>
      </c>
      <c r="Y335" s="85">
        <f>(VLOOKUP(X335,'Tableau coefficient '!$A$3:$B$1004,2,FALSE))*2</f>
        <v>84</v>
      </c>
      <c r="Z335" s="83">
        <v>0</v>
      </c>
      <c r="AA335" s="75">
        <v>0</v>
      </c>
      <c r="AB335" s="84" t="str">
        <f t="shared" si="167"/>
        <v>00</v>
      </c>
      <c r="AC335" s="85">
        <f>(VLOOKUP(AB335,'Tableau coefficient '!$A$3:$B$1004,2,FALSE))*2</f>
        <v>0</v>
      </c>
      <c r="AD335" s="95">
        <v>0</v>
      </c>
      <c r="AE335" s="93">
        <v>0</v>
      </c>
      <c r="AF335" s="93" t="str">
        <f t="shared" si="177"/>
        <v>00</v>
      </c>
      <c r="AG335" s="96">
        <f>VLOOKUP(AF335,'Tableau coefficient '!$A$3:$B$1004,2,FALSE)</f>
        <v>0</v>
      </c>
      <c r="AH335" s="95">
        <v>0</v>
      </c>
      <c r="AI335" s="93">
        <v>0</v>
      </c>
      <c r="AJ335" s="93" t="str">
        <f t="shared" si="169"/>
        <v>00</v>
      </c>
      <c r="AK335" s="96">
        <f>VLOOKUP(AJ335,'Tableau coefficient '!$A$3:$B$1004,2,FALSE)</f>
        <v>0</v>
      </c>
      <c r="AL335" s="95">
        <v>0</v>
      </c>
      <c r="AM335" s="93">
        <v>0</v>
      </c>
      <c r="AN335" s="93" t="str">
        <f t="shared" si="170"/>
        <v>00</v>
      </c>
      <c r="AO335" s="96">
        <f>VLOOKUP(AN335,'Tableau coefficient '!$A$3:$B$1004,2,FALSE)</f>
        <v>0</v>
      </c>
      <c r="AP335" s="95">
        <v>0</v>
      </c>
      <c r="AQ335" s="93">
        <v>0</v>
      </c>
      <c r="AR335" s="93" t="str">
        <f t="shared" si="171"/>
        <v>00</v>
      </c>
      <c r="AS335" s="96">
        <f>VLOOKUP(AR335,'Tableau coefficient '!$A$3:$B$1004,2,FALSE)</f>
        <v>0</v>
      </c>
      <c r="AT335" s="95">
        <v>0</v>
      </c>
      <c r="AU335" s="93">
        <v>0</v>
      </c>
      <c r="AV335" s="93" t="str">
        <f t="shared" si="172"/>
        <v>00</v>
      </c>
      <c r="AW335" s="96">
        <f>VLOOKUP(AV335,'Tableau coefficient '!$A$3:$B$1004,2,FALSE)</f>
        <v>0</v>
      </c>
      <c r="AX335" s="95">
        <v>0</v>
      </c>
      <c r="AY335" s="93">
        <v>0</v>
      </c>
      <c r="AZ335" s="93" t="str">
        <f t="shared" si="173"/>
        <v>00</v>
      </c>
      <c r="BA335" s="96">
        <f>VLOOKUP(AZ335,'Tableau coefficient '!$A$3:$B$1004,2,FALSE)</f>
        <v>0</v>
      </c>
      <c r="BB335" s="83">
        <v>0</v>
      </c>
      <c r="BC335" s="84">
        <v>0</v>
      </c>
      <c r="BD335" s="84" t="str">
        <f t="shared" si="174"/>
        <v>00</v>
      </c>
      <c r="BE335" s="85">
        <f>(VLOOKUP(BD335,'Tableau coefficient '!$A$3:$B$1004,2,FALSE))*2</f>
        <v>0</v>
      </c>
      <c r="BF335" s="95">
        <v>0</v>
      </c>
      <c r="BG335" s="93">
        <v>0</v>
      </c>
      <c r="BH335" s="93" t="str">
        <f t="shared" si="175"/>
        <v>00</v>
      </c>
      <c r="BI335" s="96">
        <f>VLOOKUP(BH335,'Tableau coefficient '!$A$3:$B$1004,2,FALSE)</f>
        <v>0</v>
      </c>
      <c r="BJ335" s="95">
        <v>0</v>
      </c>
      <c r="BK335" s="93">
        <v>0</v>
      </c>
      <c r="BL335" s="93" t="str">
        <f t="shared" si="176"/>
        <v>00</v>
      </c>
      <c r="BM335" s="96">
        <f>VLOOKUP(BL335,'Tableau coefficient '!$A$3:$B$1004,2,FALSE)</f>
        <v>0</v>
      </c>
      <c r="BN335" s="97">
        <f t="shared" si="194"/>
        <v>84</v>
      </c>
      <c r="BO335" s="93">
        <f t="shared" si="195"/>
        <v>277</v>
      </c>
    </row>
    <row r="336" spans="1:67" ht="14" customHeight="1">
      <c r="A336" s="98" t="s">
        <v>1349</v>
      </c>
      <c r="B336" s="94" t="s">
        <v>1350</v>
      </c>
      <c r="C336" s="74" t="s">
        <v>19</v>
      </c>
      <c r="D336" s="74" t="s">
        <v>1648</v>
      </c>
      <c r="E336" s="94" t="s">
        <v>14</v>
      </c>
      <c r="F336" s="95">
        <v>0</v>
      </c>
      <c r="G336" s="93">
        <v>0</v>
      </c>
      <c r="H336" s="93" t="str">
        <f t="shared" si="162"/>
        <v>00</v>
      </c>
      <c r="I336" s="96">
        <f>VLOOKUP(H336,'Tableau coefficient '!$A$3:$B$1004,2,FALSE)</f>
        <v>0</v>
      </c>
      <c r="J336" s="95">
        <v>0</v>
      </c>
      <c r="K336" s="93">
        <v>0</v>
      </c>
      <c r="L336" s="93" t="str">
        <f t="shared" si="163"/>
        <v>00</v>
      </c>
      <c r="M336" s="96">
        <f>VLOOKUP(L336,'Tableau coefficient '!$A$3:$B$1004,2,FALSE)</f>
        <v>0</v>
      </c>
      <c r="N336" s="95">
        <v>0</v>
      </c>
      <c r="O336" s="93">
        <v>0</v>
      </c>
      <c r="P336" s="93" t="str">
        <f t="shared" si="164"/>
        <v>00</v>
      </c>
      <c r="Q336" s="96">
        <f>VLOOKUP(P336,'Tableau coefficient '!$A$3:$B$1004,2,FALSE)</f>
        <v>0</v>
      </c>
      <c r="R336" s="95">
        <v>0</v>
      </c>
      <c r="S336" s="93">
        <v>0</v>
      </c>
      <c r="T336" s="93" t="str">
        <f t="shared" si="165"/>
        <v>00</v>
      </c>
      <c r="U336" s="96">
        <f>VLOOKUP(T336,'Tableau coefficient '!$A$3:$B$1004,2,FALSE)</f>
        <v>0</v>
      </c>
      <c r="V336" s="83">
        <v>0</v>
      </c>
      <c r="W336" s="84">
        <v>0</v>
      </c>
      <c r="X336" s="84" t="str">
        <f t="shared" si="166"/>
        <v>00</v>
      </c>
      <c r="Y336" s="85">
        <f>(VLOOKUP(X336,'Tableau coefficient '!$A$3:$B$1004,2,FALSE))*2</f>
        <v>0</v>
      </c>
      <c r="Z336" s="83">
        <v>0</v>
      </c>
      <c r="AA336" s="75">
        <v>0</v>
      </c>
      <c r="AB336" s="84" t="str">
        <f t="shared" si="167"/>
        <v>00</v>
      </c>
      <c r="AC336" s="85">
        <f>(VLOOKUP(AB336,'Tableau coefficient '!$A$3:$B$1004,2,FALSE))*2</f>
        <v>0</v>
      </c>
      <c r="AD336" s="95">
        <v>0</v>
      </c>
      <c r="AE336" s="93">
        <v>0</v>
      </c>
      <c r="AF336" s="93" t="str">
        <f t="shared" si="177"/>
        <v>00</v>
      </c>
      <c r="AG336" s="96">
        <f>VLOOKUP(AF336,'Tableau coefficient '!$A$3:$B$1004,2,FALSE)</f>
        <v>0</v>
      </c>
      <c r="AH336" s="95">
        <v>0</v>
      </c>
      <c r="AI336" s="93">
        <v>0</v>
      </c>
      <c r="AJ336" s="93" t="str">
        <f t="shared" si="169"/>
        <v>00</v>
      </c>
      <c r="AK336" s="96">
        <f>VLOOKUP(AJ336,'Tableau coefficient '!$A$3:$B$1004,2,FALSE)</f>
        <v>0</v>
      </c>
      <c r="AL336" s="95">
        <v>0</v>
      </c>
      <c r="AM336" s="93">
        <v>0</v>
      </c>
      <c r="AN336" s="93" t="str">
        <f t="shared" si="170"/>
        <v>00</v>
      </c>
      <c r="AO336" s="96">
        <f>VLOOKUP(AN336,'Tableau coefficient '!$A$3:$B$1004,2,FALSE)</f>
        <v>0</v>
      </c>
      <c r="AP336" s="95">
        <v>0</v>
      </c>
      <c r="AQ336" s="93">
        <v>0</v>
      </c>
      <c r="AR336" s="93" t="str">
        <f t="shared" si="171"/>
        <v>00</v>
      </c>
      <c r="AS336" s="96">
        <f>VLOOKUP(AR336,'Tableau coefficient '!$A$3:$B$1004,2,FALSE)</f>
        <v>0</v>
      </c>
      <c r="AT336" s="95">
        <v>0</v>
      </c>
      <c r="AU336" s="93">
        <v>0</v>
      </c>
      <c r="AV336" s="93" t="str">
        <f t="shared" si="172"/>
        <v>00</v>
      </c>
      <c r="AW336" s="96">
        <f>VLOOKUP(AV336,'Tableau coefficient '!$A$3:$B$1004,2,FALSE)</f>
        <v>0</v>
      </c>
      <c r="AX336" s="95">
        <v>0</v>
      </c>
      <c r="AY336" s="93">
        <v>0</v>
      </c>
      <c r="AZ336" s="93" t="str">
        <f t="shared" si="173"/>
        <v>00</v>
      </c>
      <c r="BA336" s="96">
        <f>VLOOKUP(AZ336,'Tableau coefficient '!$A$3:$B$1004,2,FALSE)</f>
        <v>0</v>
      </c>
      <c r="BB336" s="83">
        <v>0</v>
      </c>
      <c r="BC336" s="84">
        <v>0</v>
      </c>
      <c r="BD336" s="84" t="str">
        <f t="shared" si="174"/>
        <v>00</v>
      </c>
      <c r="BE336" s="85">
        <f>(VLOOKUP(BD336,'Tableau coefficient '!$A$3:$B$1004,2,FALSE))*2</f>
        <v>0</v>
      </c>
      <c r="BF336" s="95">
        <v>0</v>
      </c>
      <c r="BG336" s="93">
        <v>0</v>
      </c>
      <c r="BH336" s="93" t="str">
        <f t="shared" si="175"/>
        <v>00</v>
      </c>
      <c r="BI336" s="96">
        <f>VLOOKUP(BH336,'Tableau coefficient '!$A$3:$B$1004,2,FALSE)</f>
        <v>0</v>
      </c>
      <c r="BJ336" s="95">
        <v>0</v>
      </c>
      <c r="BK336" s="93">
        <v>0</v>
      </c>
      <c r="BL336" s="93" t="str">
        <f t="shared" si="176"/>
        <v>00</v>
      </c>
      <c r="BM336" s="96">
        <f>VLOOKUP(BL336,'Tableau coefficient '!$A$3:$B$1004,2,FALSE)</f>
        <v>0</v>
      </c>
      <c r="BN336" s="97">
        <f t="shared" si="194"/>
        <v>0</v>
      </c>
      <c r="BO336" s="93">
        <f t="shared" si="195"/>
        <v>303</v>
      </c>
    </row>
    <row r="337" spans="1:67" ht="14" customHeight="1">
      <c r="A337" s="76" t="s">
        <v>1351</v>
      </c>
      <c r="B337" s="77" t="s">
        <v>1352</v>
      </c>
      <c r="C337" s="74" t="s">
        <v>19</v>
      </c>
      <c r="D337" s="74" t="s">
        <v>1649</v>
      </c>
      <c r="E337" s="94" t="s">
        <v>14</v>
      </c>
      <c r="F337" s="95">
        <v>0</v>
      </c>
      <c r="G337" s="93">
        <v>0</v>
      </c>
      <c r="H337" s="93" t="str">
        <f t="shared" si="162"/>
        <v>00</v>
      </c>
      <c r="I337" s="96">
        <f>VLOOKUP(H337,'Tableau coefficient '!$A$3:$B$1004,2,FALSE)</f>
        <v>0</v>
      </c>
      <c r="J337" s="95" t="s">
        <v>1507</v>
      </c>
      <c r="K337" s="93">
        <v>59</v>
      </c>
      <c r="L337" s="93" t="str">
        <f t="shared" si="163"/>
        <v>S59</v>
      </c>
      <c r="M337" s="96">
        <f>VLOOKUP(L337,'Tableau coefficient '!$A$3:$B$1004,2,FALSE)</f>
        <v>63</v>
      </c>
      <c r="N337" s="95">
        <v>0</v>
      </c>
      <c r="O337" s="93">
        <v>0</v>
      </c>
      <c r="P337" s="93" t="str">
        <f t="shared" si="164"/>
        <v>00</v>
      </c>
      <c r="Q337" s="96">
        <f>VLOOKUP(P337,'Tableau coefficient '!$A$3:$B$1004,2,FALSE)</f>
        <v>0</v>
      </c>
      <c r="R337" s="95" t="s">
        <v>1507</v>
      </c>
      <c r="S337" s="93">
        <v>60</v>
      </c>
      <c r="T337" s="93" t="str">
        <f t="shared" si="165"/>
        <v>S60</v>
      </c>
      <c r="U337" s="96">
        <f>VLOOKUP(T337,'Tableau coefficient '!$A$3:$B$1004,2,FALSE)</f>
        <v>62.25</v>
      </c>
      <c r="V337" s="83">
        <v>0</v>
      </c>
      <c r="W337" s="84">
        <v>0</v>
      </c>
      <c r="X337" s="84" t="str">
        <f t="shared" si="166"/>
        <v>00</v>
      </c>
      <c r="Y337" s="85">
        <f>(VLOOKUP(X337,'Tableau coefficient '!$A$3:$B$1004,2,FALSE))*2</f>
        <v>0</v>
      </c>
      <c r="Z337" s="83" t="s">
        <v>1507</v>
      </c>
      <c r="AA337" s="75">
        <v>22</v>
      </c>
      <c r="AB337" s="84" t="str">
        <f t="shared" si="167"/>
        <v>S22</v>
      </c>
      <c r="AC337" s="85">
        <f>(VLOOKUP(AB337,'Tableau coefficient '!$A$3:$B$1004,2,FALSE))*2</f>
        <v>181.5</v>
      </c>
      <c r="AD337" s="95">
        <v>0</v>
      </c>
      <c r="AE337" s="93">
        <v>0</v>
      </c>
      <c r="AF337" s="93" t="str">
        <f t="shared" si="177"/>
        <v>00</v>
      </c>
      <c r="AG337" s="96">
        <f>VLOOKUP(AF337,'Tableau coefficient '!$A$3:$B$1004,2,FALSE)</f>
        <v>0</v>
      </c>
      <c r="AH337" s="95">
        <v>0</v>
      </c>
      <c r="AI337" s="93">
        <v>0</v>
      </c>
      <c r="AJ337" s="93" t="str">
        <f t="shared" si="169"/>
        <v>00</v>
      </c>
      <c r="AK337" s="96">
        <f>VLOOKUP(AJ337,'Tableau coefficient '!$A$3:$B$1004,2,FALSE)</f>
        <v>0</v>
      </c>
      <c r="AL337" s="95" t="s">
        <v>5</v>
      </c>
      <c r="AM337" s="93">
        <v>102</v>
      </c>
      <c r="AN337" s="93" t="str">
        <f t="shared" si="170"/>
        <v>M102</v>
      </c>
      <c r="AO337" s="96">
        <f>VLOOKUP(AN337,'Tableau coefficient '!$A$3:$B$1004,2,FALSE)</f>
        <v>41</v>
      </c>
      <c r="AP337" s="95">
        <v>0</v>
      </c>
      <c r="AQ337" s="93">
        <v>0</v>
      </c>
      <c r="AR337" s="93" t="str">
        <f t="shared" si="171"/>
        <v>00</v>
      </c>
      <c r="AS337" s="96">
        <f>VLOOKUP(AR337,'Tableau coefficient '!$A$3:$B$1004,2,FALSE)</f>
        <v>0</v>
      </c>
      <c r="AT337" s="95">
        <v>0</v>
      </c>
      <c r="AU337" s="93">
        <v>0</v>
      </c>
      <c r="AV337" s="93" t="str">
        <f t="shared" si="172"/>
        <v>00</v>
      </c>
      <c r="AW337" s="96">
        <f>VLOOKUP(AV337,'Tableau coefficient '!$A$3:$B$1004,2,FALSE)</f>
        <v>0</v>
      </c>
      <c r="AX337" s="95">
        <v>0</v>
      </c>
      <c r="AY337" s="93">
        <v>0</v>
      </c>
      <c r="AZ337" s="93" t="str">
        <f t="shared" si="173"/>
        <v>00</v>
      </c>
      <c r="BA337" s="96">
        <f>VLOOKUP(AZ337,'Tableau coefficient '!$A$3:$B$1004,2,FALSE)</f>
        <v>0</v>
      </c>
      <c r="BB337" s="83">
        <v>0</v>
      </c>
      <c r="BC337" s="84">
        <v>0</v>
      </c>
      <c r="BD337" s="84" t="str">
        <f t="shared" si="174"/>
        <v>00</v>
      </c>
      <c r="BE337" s="85">
        <f>(VLOOKUP(BD337,'Tableau coefficient '!$A$3:$B$1004,2,FALSE))*2</f>
        <v>0</v>
      </c>
      <c r="BF337" s="95">
        <v>0</v>
      </c>
      <c r="BG337" s="93">
        <v>0</v>
      </c>
      <c r="BH337" s="93" t="str">
        <f t="shared" si="175"/>
        <v>00</v>
      </c>
      <c r="BI337" s="96">
        <f>VLOOKUP(BH337,'Tableau coefficient '!$A$3:$B$1004,2,FALSE)</f>
        <v>0</v>
      </c>
      <c r="BJ337" s="95">
        <v>0</v>
      </c>
      <c r="BK337" s="93">
        <v>0</v>
      </c>
      <c r="BL337" s="93" t="str">
        <f t="shared" si="176"/>
        <v>00</v>
      </c>
      <c r="BM337" s="96">
        <f>VLOOKUP(BL337,'Tableau coefficient '!$A$3:$B$1004,2,FALSE)</f>
        <v>0</v>
      </c>
      <c r="BN337" s="97">
        <f t="shared" si="194"/>
        <v>347.75</v>
      </c>
      <c r="BO337" s="93">
        <f t="shared" si="195"/>
        <v>166</v>
      </c>
    </row>
    <row r="338" spans="1:67" ht="14" customHeight="1">
      <c r="A338" s="98" t="s">
        <v>1353</v>
      </c>
      <c r="B338" s="94" t="s">
        <v>1354</v>
      </c>
      <c r="C338" s="74" t="s">
        <v>19</v>
      </c>
      <c r="D338" s="74" t="s">
        <v>1649</v>
      </c>
      <c r="E338" s="94" t="s">
        <v>14</v>
      </c>
      <c r="F338" s="95">
        <v>0</v>
      </c>
      <c r="G338" s="93">
        <v>0</v>
      </c>
      <c r="H338" s="93" t="str">
        <f t="shared" si="162"/>
        <v>00</v>
      </c>
      <c r="I338" s="96">
        <f>VLOOKUP(H338,'Tableau coefficient '!$A$3:$B$1004,2,FALSE)</f>
        <v>0</v>
      </c>
      <c r="J338" s="95">
        <v>0</v>
      </c>
      <c r="K338" s="93">
        <v>0</v>
      </c>
      <c r="L338" s="93" t="str">
        <f t="shared" si="163"/>
        <v>00</v>
      </c>
      <c r="M338" s="96">
        <f>VLOOKUP(L338,'Tableau coefficient '!$A$3:$B$1004,2,FALSE)</f>
        <v>0</v>
      </c>
      <c r="N338" s="95">
        <v>0</v>
      </c>
      <c r="O338" s="93">
        <v>0</v>
      </c>
      <c r="P338" s="93" t="str">
        <f t="shared" si="164"/>
        <v>00</v>
      </c>
      <c r="Q338" s="96">
        <f>VLOOKUP(P338,'Tableau coefficient '!$A$3:$B$1004,2,FALSE)</f>
        <v>0</v>
      </c>
      <c r="R338" s="95">
        <v>0</v>
      </c>
      <c r="S338" s="93">
        <v>0</v>
      </c>
      <c r="T338" s="93" t="str">
        <f t="shared" si="165"/>
        <v>00</v>
      </c>
      <c r="U338" s="96">
        <f>VLOOKUP(T338,'Tableau coefficient '!$A$3:$B$1004,2,FALSE)</f>
        <v>0</v>
      </c>
      <c r="V338" s="83">
        <v>0</v>
      </c>
      <c r="W338" s="84">
        <v>0</v>
      </c>
      <c r="X338" s="84" t="str">
        <f t="shared" si="166"/>
        <v>00</v>
      </c>
      <c r="Y338" s="85">
        <f>(VLOOKUP(X338,'Tableau coefficient '!$A$3:$B$1004,2,FALSE))*2</f>
        <v>0</v>
      </c>
      <c r="Z338" s="83">
        <v>0</v>
      </c>
      <c r="AA338" s="75">
        <v>0</v>
      </c>
      <c r="AB338" s="84" t="str">
        <f t="shared" si="167"/>
        <v>00</v>
      </c>
      <c r="AC338" s="85">
        <f>(VLOOKUP(AB338,'Tableau coefficient '!$A$3:$B$1004,2,FALSE))*2</f>
        <v>0</v>
      </c>
      <c r="AD338" s="95">
        <v>0</v>
      </c>
      <c r="AE338" s="93">
        <v>0</v>
      </c>
      <c r="AF338" s="93" t="str">
        <f t="shared" si="177"/>
        <v>00</v>
      </c>
      <c r="AG338" s="96">
        <f>VLOOKUP(AF338,'Tableau coefficient '!$A$3:$B$1004,2,FALSE)</f>
        <v>0</v>
      </c>
      <c r="AH338" s="95">
        <v>0</v>
      </c>
      <c r="AI338" s="93">
        <v>0</v>
      </c>
      <c r="AJ338" s="93" t="str">
        <f t="shared" si="169"/>
        <v>00</v>
      </c>
      <c r="AK338" s="96">
        <f>VLOOKUP(AJ338,'Tableau coefficient '!$A$3:$B$1004,2,FALSE)</f>
        <v>0</v>
      </c>
      <c r="AL338" s="95">
        <v>0</v>
      </c>
      <c r="AM338" s="93">
        <v>0</v>
      </c>
      <c r="AN338" s="93" t="str">
        <f t="shared" si="170"/>
        <v>00</v>
      </c>
      <c r="AO338" s="96">
        <f>VLOOKUP(AN338,'Tableau coefficient '!$A$3:$B$1004,2,FALSE)</f>
        <v>0</v>
      </c>
      <c r="AP338" s="95">
        <v>0</v>
      </c>
      <c r="AQ338" s="93">
        <v>0</v>
      </c>
      <c r="AR338" s="93" t="str">
        <f t="shared" si="171"/>
        <v>00</v>
      </c>
      <c r="AS338" s="96">
        <f>VLOOKUP(AR338,'Tableau coefficient '!$A$3:$B$1004,2,FALSE)</f>
        <v>0</v>
      </c>
      <c r="AT338" s="95">
        <v>0</v>
      </c>
      <c r="AU338" s="93">
        <v>0</v>
      </c>
      <c r="AV338" s="93" t="str">
        <f t="shared" si="172"/>
        <v>00</v>
      </c>
      <c r="AW338" s="96">
        <f>VLOOKUP(AV338,'Tableau coefficient '!$A$3:$B$1004,2,FALSE)</f>
        <v>0</v>
      </c>
      <c r="AX338" s="95">
        <v>0</v>
      </c>
      <c r="AY338" s="93">
        <v>0</v>
      </c>
      <c r="AZ338" s="93" t="str">
        <f t="shared" si="173"/>
        <v>00</v>
      </c>
      <c r="BA338" s="96">
        <f>VLOOKUP(AZ338,'Tableau coefficient '!$A$3:$B$1004,2,FALSE)</f>
        <v>0</v>
      </c>
      <c r="BB338" s="83">
        <v>0</v>
      </c>
      <c r="BC338" s="84">
        <v>0</v>
      </c>
      <c r="BD338" s="84" t="str">
        <f t="shared" si="174"/>
        <v>00</v>
      </c>
      <c r="BE338" s="85">
        <f>(VLOOKUP(BD338,'Tableau coefficient '!$A$3:$B$1004,2,FALSE))*2</f>
        <v>0</v>
      </c>
      <c r="BF338" s="95">
        <v>0</v>
      </c>
      <c r="BG338" s="93">
        <v>0</v>
      </c>
      <c r="BH338" s="93" t="str">
        <f t="shared" si="175"/>
        <v>00</v>
      </c>
      <c r="BI338" s="96">
        <f>VLOOKUP(BH338,'Tableau coefficient '!$A$3:$B$1004,2,FALSE)</f>
        <v>0</v>
      </c>
      <c r="BJ338" s="95">
        <v>0</v>
      </c>
      <c r="BK338" s="93">
        <v>0</v>
      </c>
      <c r="BL338" s="93" t="str">
        <f t="shared" si="176"/>
        <v>00</v>
      </c>
      <c r="BM338" s="96">
        <f>VLOOKUP(BL338,'Tableau coefficient '!$A$3:$B$1004,2,FALSE)</f>
        <v>0</v>
      </c>
      <c r="BN338" s="97">
        <f t="shared" si="194"/>
        <v>0</v>
      </c>
      <c r="BO338" s="93">
        <f t="shared" si="195"/>
        <v>303</v>
      </c>
    </row>
    <row r="339" spans="1:67" ht="14" customHeight="1">
      <c r="A339" s="98" t="s">
        <v>1355</v>
      </c>
      <c r="B339" s="94" t="s">
        <v>1356</v>
      </c>
      <c r="C339" s="74" t="s">
        <v>19</v>
      </c>
      <c r="D339" s="74" t="s">
        <v>1650</v>
      </c>
      <c r="E339" s="94" t="s">
        <v>13</v>
      </c>
      <c r="F339" s="95">
        <v>0</v>
      </c>
      <c r="G339" s="93">
        <v>0</v>
      </c>
      <c r="H339" s="93" t="str">
        <f t="shared" si="162"/>
        <v>00</v>
      </c>
      <c r="I339" s="96">
        <f>VLOOKUP(H339,'Tableau coefficient '!$A$3:$B$1004,2,FALSE)</f>
        <v>0</v>
      </c>
      <c r="J339" s="95" t="s">
        <v>1507</v>
      </c>
      <c r="K339" s="93">
        <v>55</v>
      </c>
      <c r="L339" s="93" t="str">
        <f t="shared" si="163"/>
        <v>S55</v>
      </c>
      <c r="M339" s="96">
        <f>VLOOKUP(L339,'Tableau coefficient '!$A$3:$B$1004,2,FALSE)</f>
        <v>66</v>
      </c>
      <c r="N339" s="95">
        <v>0</v>
      </c>
      <c r="O339" s="93">
        <v>0</v>
      </c>
      <c r="P339" s="93" t="str">
        <f t="shared" si="164"/>
        <v>00</v>
      </c>
      <c r="Q339" s="96">
        <f>VLOOKUP(P339,'Tableau coefficient '!$A$3:$B$1004,2,FALSE)</f>
        <v>0</v>
      </c>
      <c r="R339" s="95" t="s">
        <v>1507</v>
      </c>
      <c r="S339" s="93">
        <v>50</v>
      </c>
      <c r="T339" s="93" t="str">
        <f t="shared" si="165"/>
        <v>S50</v>
      </c>
      <c r="U339" s="96">
        <f>VLOOKUP(T339,'Tableau coefficient '!$A$3:$B$1004,2,FALSE)</f>
        <v>69.75</v>
      </c>
      <c r="V339" s="83">
        <v>0</v>
      </c>
      <c r="W339" s="84">
        <v>0</v>
      </c>
      <c r="X339" s="84" t="str">
        <f t="shared" si="166"/>
        <v>00</v>
      </c>
      <c r="Y339" s="85">
        <f>(VLOOKUP(X339,'Tableau coefficient '!$A$3:$B$1004,2,FALSE))*2</f>
        <v>0</v>
      </c>
      <c r="Z339" s="83" t="s">
        <v>1507</v>
      </c>
      <c r="AA339" s="75">
        <v>21</v>
      </c>
      <c r="AB339" s="84" t="str">
        <f t="shared" si="167"/>
        <v>S21</v>
      </c>
      <c r="AC339" s="85">
        <f>(VLOOKUP(AB339,'Tableau coefficient '!$A$3:$B$1004,2,FALSE))*2</f>
        <v>183</v>
      </c>
      <c r="AD339" s="95">
        <v>0</v>
      </c>
      <c r="AE339" s="93">
        <v>0</v>
      </c>
      <c r="AF339" s="93" t="str">
        <f t="shared" si="177"/>
        <v>00</v>
      </c>
      <c r="AG339" s="96">
        <f>VLOOKUP(AF339,'Tableau coefficient '!$A$3:$B$1004,2,FALSE)</f>
        <v>0</v>
      </c>
      <c r="AH339" s="95">
        <v>0</v>
      </c>
      <c r="AI339" s="93">
        <v>0</v>
      </c>
      <c r="AJ339" s="93" t="str">
        <f t="shared" si="169"/>
        <v>00</v>
      </c>
      <c r="AK339" s="96">
        <f>VLOOKUP(AJ339,'Tableau coefficient '!$A$3:$B$1004,2,FALSE)</f>
        <v>0</v>
      </c>
      <c r="AL339" s="95">
        <v>0</v>
      </c>
      <c r="AM339" s="93">
        <v>0</v>
      </c>
      <c r="AN339" s="93" t="str">
        <f t="shared" si="170"/>
        <v>00</v>
      </c>
      <c r="AO339" s="96">
        <f>VLOOKUP(AN339,'Tableau coefficient '!$A$3:$B$1004,2,FALSE)</f>
        <v>0</v>
      </c>
      <c r="AP339" s="95">
        <v>0</v>
      </c>
      <c r="AQ339" s="93">
        <v>0</v>
      </c>
      <c r="AR339" s="93" t="str">
        <f t="shared" si="171"/>
        <v>00</v>
      </c>
      <c r="AS339" s="96">
        <f>VLOOKUP(AR339,'Tableau coefficient '!$A$3:$B$1004,2,FALSE)</f>
        <v>0</v>
      </c>
      <c r="AT339" s="95">
        <v>0</v>
      </c>
      <c r="AU339" s="93">
        <v>0</v>
      </c>
      <c r="AV339" s="93" t="str">
        <f t="shared" si="172"/>
        <v>00</v>
      </c>
      <c r="AW339" s="96">
        <f>VLOOKUP(AV339,'Tableau coefficient '!$A$3:$B$1004,2,FALSE)</f>
        <v>0</v>
      </c>
      <c r="AX339" s="95">
        <v>0</v>
      </c>
      <c r="AY339" s="93">
        <v>0</v>
      </c>
      <c r="AZ339" s="93" t="str">
        <f t="shared" si="173"/>
        <v>00</v>
      </c>
      <c r="BA339" s="96">
        <f>VLOOKUP(AZ339,'Tableau coefficient '!$A$3:$B$1004,2,FALSE)</f>
        <v>0</v>
      </c>
      <c r="BB339" s="83" t="s">
        <v>1507</v>
      </c>
      <c r="BC339" s="84">
        <v>51</v>
      </c>
      <c r="BD339" s="84" t="str">
        <f t="shared" si="174"/>
        <v>S51</v>
      </c>
      <c r="BE339" s="85">
        <f>(VLOOKUP(BD339,'Tableau coefficient '!$A$3:$B$1004,2,FALSE))*2</f>
        <v>138</v>
      </c>
      <c r="BF339" s="95">
        <v>0</v>
      </c>
      <c r="BG339" s="93">
        <v>0</v>
      </c>
      <c r="BH339" s="93" t="str">
        <f t="shared" si="175"/>
        <v>00</v>
      </c>
      <c r="BI339" s="96">
        <f>VLOOKUP(BH339,'Tableau coefficient '!$A$3:$B$1004,2,FALSE)</f>
        <v>0</v>
      </c>
      <c r="BJ339" s="95">
        <v>0</v>
      </c>
      <c r="BK339" s="93">
        <v>0</v>
      </c>
      <c r="BL339" s="93" t="str">
        <f t="shared" si="176"/>
        <v>00</v>
      </c>
      <c r="BM339" s="96">
        <f>VLOOKUP(BL339,'Tableau coefficient '!$A$3:$B$1004,2,FALSE)</f>
        <v>0</v>
      </c>
      <c r="BN339" s="97">
        <f t="shared" si="194"/>
        <v>456.75</v>
      </c>
      <c r="BO339" s="93">
        <f t="shared" si="195"/>
        <v>135</v>
      </c>
    </row>
    <row r="340" spans="1:67" ht="14" customHeight="1">
      <c r="A340" s="98" t="s">
        <v>1357</v>
      </c>
      <c r="B340" s="94" t="s">
        <v>1358</v>
      </c>
      <c r="C340" s="74" t="s">
        <v>19</v>
      </c>
      <c r="D340" s="74" t="s">
        <v>1650</v>
      </c>
      <c r="E340" s="94" t="s">
        <v>11</v>
      </c>
      <c r="F340" s="95">
        <v>0</v>
      </c>
      <c r="G340" s="93">
        <v>0</v>
      </c>
      <c r="H340" s="93" t="str">
        <f t="shared" si="162"/>
        <v>00</v>
      </c>
      <c r="I340" s="96">
        <f>VLOOKUP(H340,'Tableau coefficient '!$A$3:$B$1004,2,FALSE)</f>
        <v>0</v>
      </c>
      <c r="J340" s="95">
        <v>0</v>
      </c>
      <c r="K340" s="93">
        <v>0</v>
      </c>
      <c r="L340" s="93" t="str">
        <f t="shared" si="163"/>
        <v>00</v>
      </c>
      <c r="M340" s="96">
        <f>VLOOKUP(L340,'Tableau coefficient '!$A$3:$B$1004,2,FALSE)</f>
        <v>0</v>
      </c>
      <c r="N340" s="95">
        <v>0</v>
      </c>
      <c r="O340" s="93">
        <v>0</v>
      </c>
      <c r="P340" s="93" t="str">
        <f t="shared" si="164"/>
        <v>00</v>
      </c>
      <c r="Q340" s="96">
        <f>VLOOKUP(P340,'Tableau coefficient '!$A$3:$B$1004,2,FALSE)</f>
        <v>0</v>
      </c>
      <c r="R340" s="95">
        <v>0</v>
      </c>
      <c r="S340" s="93">
        <v>0</v>
      </c>
      <c r="T340" s="93" t="str">
        <f t="shared" si="165"/>
        <v>00</v>
      </c>
      <c r="U340" s="96">
        <f>VLOOKUP(T340,'Tableau coefficient '!$A$3:$B$1004,2,FALSE)</f>
        <v>0</v>
      </c>
      <c r="V340" s="83" t="s">
        <v>1506</v>
      </c>
      <c r="W340" s="84">
        <v>56</v>
      </c>
      <c r="X340" s="84" t="str">
        <f t="shared" si="166"/>
        <v>XS56</v>
      </c>
      <c r="Y340" s="85">
        <f>(VLOOKUP(X340,'Tableau coefficient '!$A$3:$B$1004,2,FALSE))*2</f>
        <v>87</v>
      </c>
      <c r="Z340" s="83" t="s">
        <v>1506</v>
      </c>
      <c r="AA340" s="75">
        <v>44</v>
      </c>
      <c r="AB340" s="84" t="str">
        <f t="shared" si="167"/>
        <v>XS44</v>
      </c>
      <c r="AC340" s="85">
        <f>(VLOOKUP(AB340,'Tableau coefficient '!$A$3:$B$1004,2,FALSE))*2</f>
        <v>99</v>
      </c>
      <c r="AD340" s="95">
        <v>0</v>
      </c>
      <c r="AE340" s="93">
        <v>0</v>
      </c>
      <c r="AF340" s="93" t="str">
        <f t="shared" si="177"/>
        <v>00</v>
      </c>
      <c r="AG340" s="96">
        <f>VLOOKUP(AF340,'Tableau coefficient '!$A$3:$B$1004,2,FALSE)</f>
        <v>0</v>
      </c>
      <c r="AH340" s="95">
        <v>0</v>
      </c>
      <c r="AI340" s="93">
        <v>0</v>
      </c>
      <c r="AJ340" s="93" t="str">
        <f t="shared" si="169"/>
        <v>00</v>
      </c>
      <c r="AK340" s="96">
        <f>VLOOKUP(AJ340,'Tableau coefficient '!$A$3:$B$1004,2,FALSE)</f>
        <v>0</v>
      </c>
      <c r="AL340" s="95" t="s">
        <v>1506</v>
      </c>
      <c r="AM340" s="93">
        <v>70</v>
      </c>
      <c r="AN340" s="93" t="str">
        <f t="shared" si="170"/>
        <v>XS70</v>
      </c>
      <c r="AO340" s="96">
        <f>VLOOKUP(AN340,'Tableau coefficient '!$A$3:$B$1004,2,FALSE)</f>
        <v>36.5</v>
      </c>
      <c r="AP340" s="95">
        <v>0</v>
      </c>
      <c r="AQ340" s="93">
        <v>0</v>
      </c>
      <c r="AR340" s="93" t="str">
        <f t="shared" si="171"/>
        <v>00</v>
      </c>
      <c r="AS340" s="96">
        <f>VLOOKUP(AR340,'Tableau coefficient '!$A$3:$B$1004,2,FALSE)</f>
        <v>0</v>
      </c>
      <c r="AT340" s="95">
        <v>0</v>
      </c>
      <c r="AU340" s="93">
        <v>0</v>
      </c>
      <c r="AV340" s="93" t="str">
        <f t="shared" si="172"/>
        <v>00</v>
      </c>
      <c r="AW340" s="96">
        <f>VLOOKUP(AV340,'Tableau coefficient '!$A$3:$B$1004,2,FALSE)</f>
        <v>0</v>
      </c>
      <c r="AX340" s="95">
        <v>0</v>
      </c>
      <c r="AY340" s="93">
        <v>0</v>
      </c>
      <c r="AZ340" s="93" t="str">
        <f t="shared" si="173"/>
        <v>00</v>
      </c>
      <c r="BA340" s="96">
        <f>VLOOKUP(AZ340,'Tableau coefficient '!$A$3:$B$1004,2,FALSE)</f>
        <v>0</v>
      </c>
      <c r="BB340" s="83" t="s">
        <v>1507</v>
      </c>
      <c r="BC340" s="84">
        <v>66</v>
      </c>
      <c r="BD340" s="84" t="str">
        <f t="shared" si="174"/>
        <v>S66</v>
      </c>
      <c r="BE340" s="85">
        <f>(VLOOKUP(BD340,'Tableau coefficient '!$A$3:$B$1004,2,FALSE))*2</f>
        <v>115.5</v>
      </c>
      <c r="BF340" s="95">
        <v>0</v>
      </c>
      <c r="BG340" s="93">
        <v>0</v>
      </c>
      <c r="BH340" s="93" t="str">
        <f t="shared" si="175"/>
        <v>00</v>
      </c>
      <c r="BI340" s="96">
        <f>VLOOKUP(BH340,'Tableau coefficient '!$A$3:$B$1004,2,FALSE)</f>
        <v>0</v>
      </c>
      <c r="BJ340" s="95">
        <v>0</v>
      </c>
      <c r="BK340" s="93">
        <v>0</v>
      </c>
      <c r="BL340" s="93" t="str">
        <f t="shared" si="176"/>
        <v>00</v>
      </c>
      <c r="BM340" s="96">
        <f>VLOOKUP(BL340,'Tableau coefficient '!$A$3:$B$1004,2,FALSE)</f>
        <v>0</v>
      </c>
      <c r="BN340" s="97">
        <f t="shared" si="194"/>
        <v>338</v>
      </c>
      <c r="BO340" s="93">
        <f t="shared" si="195"/>
        <v>172</v>
      </c>
    </row>
    <row r="341" spans="1:67" ht="14" customHeight="1">
      <c r="A341" s="98" t="s">
        <v>1359</v>
      </c>
      <c r="B341" s="94" t="s">
        <v>1360</v>
      </c>
      <c r="C341" s="74" t="s">
        <v>19</v>
      </c>
      <c r="D341" s="74" t="s">
        <v>1650</v>
      </c>
      <c r="E341" s="94" t="s">
        <v>14</v>
      </c>
      <c r="F341" s="95">
        <v>0</v>
      </c>
      <c r="G341" s="93">
        <v>0</v>
      </c>
      <c r="H341" s="93" t="str">
        <f t="shared" si="162"/>
        <v>00</v>
      </c>
      <c r="I341" s="96">
        <f>VLOOKUP(H341,'Tableau coefficient '!$A$3:$B$1004,2,FALSE)</f>
        <v>0</v>
      </c>
      <c r="J341" s="95">
        <v>0</v>
      </c>
      <c r="K341" s="93">
        <v>0</v>
      </c>
      <c r="L341" s="93" t="str">
        <f t="shared" si="163"/>
        <v>00</v>
      </c>
      <c r="M341" s="96">
        <f>VLOOKUP(L341,'Tableau coefficient '!$A$3:$B$1004,2,FALSE)</f>
        <v>0</v>
      </c>
      <c r="N341" s="95">
        <v>0</v>
      </c>
      <c r="O341" s="93">
        <v>0</v>
      </c>
      <c r="P341" s="93" t="str">
        <f t="shared" si="164"/>
        <v>00</v>
      </c>
      <c r="Q341" s="96">
        <f>VLOOKUP(P341,'Tableau coefficient '!$A$3:$B$1004,2,FALSE)</f>
        <v>0</v>
      </c>
      <c r="R341" s="95">
        <v>0</v>
      </c>
      <c r="S341" s="93">
        <v>0</v>
      </c>
      <c r="T341" s="93" t="str">
        <f t="shared" si="165"/>
        <v>00</v>
      </c>
      <c r="U341" s="96">
        <f>VLOOKUP(T341,'Tableau coefficient '!$A$3:$B$1004,2,FALSE)</f>
        <v>0</v>
      </c>
      <c r="V341" s="83">
        <v>0</v>
      </c>
      <c r="W341" s="84">
        <v>0</v>
      </c>
      <c r="X341" s="84" t="str">
        <f t="shared" si="166"/>
        <v>00</v>
      </c>
      <c r="Y341" s="85">
        <f>(VLOOKUP(X341,'Tableau coefficient '!$A$3:$B$1004,2,FALSE))*2</f>
        <v>0</v>
      </c>
      <c r="Z341" s="83">
        <v>0</v>
      </c>
      <c r="AA341" s="75">
        <v>0</v>
      </c>
      <c r="AB341" s="84" t="str">
        <f t="shared" si="167"/>
        <v>00</v>
      </c>
      <c r="AC341" s="85">
        <f>(VLOOKUP(AB341,'Tableau coefficient '!$A$3:$B$1004,2,FALSE))*2</f>
        <v>0</v>
      </c>
      <c r="AD341" s="95">
        <v>0</v>
      </c>
      <c r="AE341" s="93">
        <v>0</v>
      </c>
      <c r="AF341" s="93" t="str">
        <f t="shared" si="177"/>
        <v>00</v>
      </c>
      <c r="AG341" s="96">
        <f>VLOOKUP(AF341,'Tableau coefficient '!$A$3:$B$1004,2,FALSE)</f>
        <v>0</v>
      </c>
      <c r="AH341" s="95">
        <v>0</v>
      </c>
      <c r="AI341" s="93">
        <v>0</v>
      </c>
      <c r="AJ341" s="93" t="str">
        <f t="shared" si="169"/>
        <v>00</v>
      </c>
      <c r="AK341" s="96">
        <f>VLOOKUP(AJ341,'Tableau coefficient '!$A$3:$B$1004,2,FALSE)</f>
        <v>0</v>
      </c>
      <c r="AL341" s="95">
        <v>0</v>
      </c>
      <c r="AM341" s="93">
        <v>0</v>
      </c>
      <c r="AN341" s="93" t="str">
        <f t="shared" si="170"/>
        <v>00</v>
      </c>
      <c r="AO341" s="96">
        <f>VLOOKUP(AN341,'Tableau coefficient '!$A$3:$B$1004,2,FALSE)</f>
        <v>0</v>
      </c>
      <c r="AP341" s="95">
        <v>0</v>
      </c>
      <c r="AQ341" s="93">
        <v>0</v>
      </c>
      <c r="AR341" s="93" t="str">
        <f t="shared" si="171"/>
        <v>00</v>
      </c>
      <c r="AS341" s="96">
        <f>VLOOKUP(AR341,'Tableau coefficient '!$A$3:$B$1004,2,FALSE)</f>
        <v>0</v>
      </c>
      <c r="AT341" s="95">
        <v>0</v>
      </c>
      <c r="AU341" s="93">
        <v>0</v>
      </c>
      <c r="AV341" s="93" t="str">
        <f t="shared" si="172"/>
        <v>00</v>
      </c>
      <c r="AW341" s="96">
        <f>VLOOKUP(AV341,'Tableau coefficient '!$A$3:$B$1004,2,FALSE)</f>
        <v>0</v>
      </c>
      <c r="AX341" s="95">
        <v>0</v>
      </c>
      <c r="AY341" s="93">
        <v>0</v>
      </c>
      <c r="AZ341" s="93" t="str">
        <f t="shared" si="173"/>
        <v>00</v>
      </c>
      <c r="BA341" s="96">
        <f>VLOOKUP(AZ341,'Tableau coefficient '!$A$3:$B$1004,2,FALSE)</f>
        <v>0</v>
      </c>
      <c r="BB341" s="83">
        <v>0</v>
      </c>
      <c r="BC341" s="84">
        <v>0</v>
      </c>
      <c r="BD341" s="84" t="str">
        <f t="shared" si="174"/>
        <v>00</v>
      </c>
      <c r="BE341" s="85">
        <f>(VLOOKUP(BD341,'Tableau coefficient '!$A$3:$B$1004,2,FALSE))*2</f>
        <v>0</v>
      </c>
      <c r="BF341" s="95">
        <v>0</v>
      </c>
      <c r="BG341" s="93">
        <v>0</v>
      </c>
      <c r="BH341" s="93" t="str">
        <f t="shared" si="175"/>
        <v>00</v>
      </c>
      <c r="BI341" s="96">
        <f>VLOOKUP(BH341,'Tableau coefficient '!$A$3:$B$1004,2,FALSE)</f>
        <v>0</v>
      </c>
      <c r="BJ341" s="95">
        <v>0</v>
      </c>
      <c r="BK341" s="93">
        <v>0</v>
      </c>
      <c r="BL341" s="93" t="str">
        <f t="shared" si="176"/>
        <v>00</v>
      </c>
      <c r="BM341" s="96">
        <f>VLOOKUP(BL341,'Tableau coefficient '!$A$3:$B$1004,2,FALSE)</f>
        <v>0</v>
      </c>
      <c r="BN341" s="97">
        <f t="shared" si="194"/>
        <v>0</v>
      </c>
      <c r="BO341" s="93">
        <f t="shared" si="195"/>
        <v>303</v>
      </c>
    </row>
    <row r="342" spans="1:67" ht="14" customHeight="1">
      <c r="A342" s="98" t="s">
        <v>1361</v>
      </c>
      <c r="B342" s="94" t="s">
        <v>1362</v>
      </c>
      <c r="C342" s="74" t="s">
        <v>19</v>
      </c>
      <c r="D342" s="74" t="s">
        <v>1648</v>
      </c>
      <c r="E342" s="94" t="s">
        <v>15</v>
      </c>
      <c r="F342" s="95">
        <v>0</v>
      </c>
      <c r="G342" s="93">
        <v>0</v>
      </c>
      <c r="H342" s="93" t="str">
        <f t="shared" si="162"/>
        <v>00</v>
      </c>
      <c r="I342" s="96">
        <f>VLOOKUP(H342,'Tableau coefficient '!$A$3:$B$1004,2,FALSE)</f>
        <v>0</v>
      </c>
      <c r="J342" s="95">
        <v>0</v>
      </c>
      <c r="K342" s="93">
        <v>0</v>
      </c>
      <c r="L342" s="93" t="str">
        <f t="shared" si="163"/>
        <v>00</v>
      </c>
      <c r="M342" s="96">
        <f>VLOOKUP(L342,'Tableau coefficient '!$A$3:$B$1004,2,FALSE)</f>
        <v>0</v>
      </c>
      <c r="N342" s="95">
        <v>0</v>
      </c>
      <c r="O342" s="93">
        <v>0</v>
      </c>
      <c r="P342" s="93" t="str">
        <f t="shared" si="164"/>
        <v>00</v>
      </c>
      <c r="Q342" s="96">
        <f>VLOOKUP(P342,'Tableau coefficient '!$A$3:$B$1004,2,FALSE)</f>
        <v>0</v>
      </c>
      <c r="R342" s="95">
        <v>0</v>
      </c>
      <c r="S342" s="93">
        <v>0</v>
      </c>
      <c r="T342" s="93" t="str">
        <f t="shared" si="165"/>
        <v>00</v>
      </c>
      <c r="U342" s="96">
        <f>VLOOKUP(T342,'Tableau coefficient '!$A$3:$B$1004,2,FALSE)</f>
        <v>0</v>
      </c>
      <c r="V342" s="83">
        <v>0</v>
      </c>
      <c r="W342" s="84">
        <v>0</v>
      </c>
      <c r="X342" s="84" t="str">
        <f t="shared" si="166"/>
        <v>00</v>
      </c>
      <c r="Y342" s="85">
        <f>(VLOOKUP(X342,'Tableau coefficient '!$A$3:$B$1004,2,FALSE))*2</f>
        <v>0</v>
      </c>
      <c r="Z342" s="83">
        <v>0</v>
      </c>
      <c r="AA342" s="75">
        <v>0</v>
      </c>
      <c r="AB342" s="84" t="str">
        <f t="shared" si="167"/>
        <v>00</v>
      </c>
      <c r="AC342" s="85">
        <f>(VLOOKUP(AB342,'Tableau coefficient '!$A$3:$B$1004,2,FALSE))*2</f>
        <v>0</v>
      </c>
      <c r="AD342" s="95">
        <v>0</v>
      </c>
      <c r="AE342" s="93">
        <v>0</v>
      </c>
      <c r="AF342" s="93" t="str">
        <f t="shared" si="177"/>
        <v>00</v>
      </c>
      <c r="AG342" s="96">
        <f>VLOOKUP(AF342,'Tableau coefficient '!$A$3:$B$1004,2,FALSE)</f>
        <v>0</v>
      </c>
      <c r="AH342" s="95">
        <v>0</v>
      </c>
      <c r="AI342" s="93">
        <v>0</v>
      </c>
      <c r="AJ342" s="93" t="str">
        <f t="shared" si="169"/>
        <v>00</v>
      </c>
      <c r="AK342" s="96">
        <f>VLOOKUP(AJ342,'Tableau coefficient '!$A$3:$B$1004,2,FALSE)</f>
        <v>0</v>
      </c>
      <c r="AL342" s="95">
        <v>0</v>
      </c>
      <c r="AM342" s="93">
        <v>0</v>
      </c>
      <c r="AN342" s="93" t="str">
        <f t="shared" si="170"/>
        <v>00</v>
      </c>
      <c r="AO342" s="96">
        <f>VLOOKUP(AN342,'Tableau coefficient '!$A$3:$B$1004,2,FALSE)</f>
        <v>0</v>
      </c>
      <c r="AP342" s="95">
        <v>0</v>
      </c>
      <c r="AQ342" s="93">
        <v>0</v>
      </c>
      <c r="AR342" s="93" t="str">
        <f t="shared" si="171"/>
        <v>00</v>
      </c>
      <c r="AS342" s="96">
        <f>VLOOKUP(AR342,'Tableau coefficient '!$A$3:$B$1004,2,FALSE)</f>
        <v>0</v>
      </c>
      <c r="AT342" s="95">
        <v>0</v>
      </c>
      <c r="AU342" s="93">
        <v>0</v>
      </c>
      <c r="AV342" s="93" t="str">
        <f t="shared" si="172"/>
        <v>00</v>
      </c>
      <c r="AW342" s="96">
        <f>VLOOKUP(AV342,'Tableau coefficient '!$A$3:$B$1004,2,FALSE)</f>
        <v>0</v>
      </c>
      <c r="AX342" s="95">
        <v>0</v>
      </c>
      <c r="AY342" s="93">
        <v>0</v>
      </c>
      <c r="AZ342" s="93" t="str">
        <f t="shared" si="173"/>
        <v>00</v>
      </c>
      <c r="BA342" s="96">
        <f>VLOOKUP(AZ342,'Tableau coefficient '!$A$3:$B$1004,2,FALSE)</f>
        <v>0</v>
      </c>
      <c r="BB342" s="83">
        <v>0</v>
      </c>
      <c r="BC342" s="84">
        <v>0</v>
      </c>
      <c r="BD342" s="84" t="str">
        <f t="shared" si="174"/>
        <v>00</v>
      </c>
      <c r="BE342" s="85">
        <f>(VLOOKUP(BD342,'Tableau coefficient '!$A$3:$B$1004,2,FALSE))*2</f>
        <v>0</v>
      </c>
      <c r="BF342" s="95">
        <v>0</v>
      </c>
      <c r="BG342" s="93">
        <v>0</v>
      </c>
      <c r="BH342" s="93" t="str">
        <f t="shared" si="175"/>
        <v>00</v>
      </c>
      <c r="BI342" s="96">
        <f>VLOOKUP(BH342,'Tableau coefficient '!$A$3:$B$1004,2,FALSE)</f>
        <v>0</v>
      </c>
      <c r="BJ342" s="95">
        <v>0</v>
      </c>
      <c r="BK342" s="93">
        <v>0</v>
      </c>
      <c r="BL342" s="93" t="str">
        <f t="shared" si="176"/>
        <v>00</v>
      </c>
      <c r="BM342" s="96">
        <f>VLOOKUP(BL342,'Tableau coefficient '!$A$3:$B$1004,2,FALSE)</f>
        <v>0</v>
      </c>
      <c r="BN342" s="97">
        <f t="shared" si="194"/>
        <v>0</v>
      </c>
      <c r="BO342" s="93">
        <f t="shared" si="195"/>
        <v>303</v>
      </c>
    </row>
    <row r="343" spans="1:67" ht="14" customHeight="1">
      <c r="A343" s="98" t="s">
        <v>1363</v>
      </c>
      <c r="B343" s="94" t="s">
        <v>1364</v>
      </c>
      <c r="C343" s="74" t="s">
        <v>19</v>
      </c>
      <c r="D343" s="74" t="s">
        <v>1648</v>
      </c>
      <c r="E343" s="94" t="s">
        <v>16</v>
      </c>
      <c r="F343" s="95" t="s">
        <v>1507</v>
      </c>
      <c r="G343" s="93">
        <v>58</v>
      </c>
      <c r="H343" s="93" t="str">
        <f t="shared" si="162"/>
        <v>S58</v>
      </c>
      <c r="I343" s="96">
        <f>VLOOKUP(H343,'Tableau coefficient '!$A$3:$B$1004,2,FALSE)</f>
        <v>63.75</v>
      </c>
      <c r="J343" s="95">
        <v>0</v>
      </c>
      <c r="K343" s="93">
        <v>0</v>
      </c>
      <c r="L343" s="93" t="str">
        <f t="shared" si="163"/>
        <v>00</v>
      </c>
      <c r="M343" s="96">
        <f>VLOOKUP(L343,'Tableau coefficient '!$A$3:$B$1004,2,FALSE)</f>
        <v>0</v>
      </c>
      <c r="N343" s="95" t="s">
        <v>1506</v>
      </c>
      <c r="O343" s="93">
        <v>25</v>
      </c>
      <c r="P343" s="93" t="str">
        <f t="shared" si="164"/>
        <v>XS25</v>
      </c>
      <c r="Q343" s="96">
        <f>VLOOKUP(P343,'Tableau coefficient '!$A$3:$B$1004,2,FALSE)</f>
        <v>59</v>
      </c>
      <c r="R343" s="95" t="s">
        <v>1506</v>
      </c>
      <c r="S343" s="93">
        <v>39</v>
      </c>
      <c r="T343" s="93" t="str">
        <f t="shared" si="165"/>
        <v>XS39</v>
      </c>
      <c r="U343" s="96">
        <f>VLOOKUP(T343,'Tableau coefficient '!$A$3:$B$1004,2,FALSE)</f>
        <v>52</v>
      </c>
      <c r="V343" s="83">
        <v>0</v>
      </c>
      <c r="W343" s="84">
        <v>0</v>
      </c>
      <c r="X343" s="84" t="str">
        <f t="shared" si="166"/>
        <v>00</v>
      </c>
      <c r="Y343" s="85">
        <f>(VLOOKUP(X343,'Tableau coefficient '!$A$3:$B$1004,2,FALSE))*2</f>
        <v>0</v>
      </c>
      <c r="Z343" s="83">
        <v>0</v>
      </c>
      <c r="AA343" s="75">
        <v>0</v>
      </c>
      <c r="AB343" s="84" t="str">
        <f t="shared" si="167"/>
        <v>00</v>
      </c>
      <c r="AC343" s="85">
        <f>(VLOOKUP(AB343,'Tableau coefficient '!$A$3:$B$1004,2,FALSE))*2</f>
        <v>0</v>
      </c>
      <c r="AD343" s="95" t="s">
        <v>1506</v>
      </c>
      <c r="AE343" s="93">
        <v>39</v>
      </c>
      <c r="AF343" s="93" t="str">
        <f t="shared" si="177"/>
        <v>XS39</v>
      </c>
      <c r="AG343" s="96">
        <f>VLOOKUP(AF343,'Tableau coefficient '!$A$3:$B$1004,2,FALSE)</f>
        <v>52</v>
      </c>
      <c r="AH343" s="95">
        <v>0</v>
      </c>
      <c r="AI343" s="93">
        <v>0</v>
      </c>
      <c r="AJ343" s="93" t="str">
        <f t="shared" si="169"/>
        <v>00</v>
      </c>
      <c r="AK343" s="96">
        <f>VLOOKUP(AJ343,'Tableau coefficient '!$A$3:$B$1004,2,FALSE)</f>
        <v>0</v>
      </c>
      <c r="AL343" s="95" t="s">
        <v>5</v>
      </c>
      <c r="AM343" s="93">
        <v>121</v>
      </c>
      <c r="AN343" s="93" t="str">
        <f t="shared" si="170"/>
        <v>M121</v>
      </c>
      <c r="AO343" s="96">
        <f>VLOOKUP(AN343,'Tableau coefficient '!$A$3:$B$1004,2,FALSE)</f>
        <v>22</v>
      </c>
      <c r="AP343" s="95">
        <v>0</v>
      </c>
      <c r="AQ343" s="93">
        <v>0</v>
      </c>
      <c r="AR343" s="93" t="str">
        <f t="shared" si="171"/>
        <v>00</v>
      </c>
      <c r="AS343" s="96">
        <f>VLOOKUP(AR343,'Tableau coefficient '!$A$3:$B$1004,2,FALSE)</f>
        <v>0</v>
      </c>
      <c r="AT343" s="95">
        <v>0</v>
      </c>
      <c r="AU343" s="93">
        <v>0</v>
      </c>
      <c r="AV343" s="93" t="str">
        <f t="shared" si="172"/>
        <v>00</v>
      </c>
      <c r="AW343" s="96">
        <f>VLOOKUP(AV343,'Tableau coefficient '!$A$3:$B$1004,2,FALSE)</f>
        <v>0</v>
      </c>
      <c r="AX343" s="95">
        <v>0</v>
      </c>
      <c r="AY343" s="93">
        <v>0</v>
      </c>
      <c r="AZ343" s="93" t="str">
        <f t="shared" si="173"/>
        <v>00</v>
      </c>
      <c r="BA343" s="96">
        <f>VLOOKUP(AZ343,'Tableau coefficient '!$A$3:$B$1004,2,FALSE)</f>
        <v>0</v>
      </c>
      <c r="BB343" s="83">
        <v>0</v>
      </c>
      <c r="BC343" s="84">
        <v>0</v>
      </c>
      <c r="BD343" s="84" t="str">
        <f t="shared" si="174"/>
        <v>00</v>
      </c>
      <c r="BE343" s="85">
        <f>(VLOOKUP(BD343,'Tableau coefficient '!$A$3:$B$1004,2,FALSE))*2</f>
        <v>0</v>
      </c>
      <c r="BF343" s="95">
        <v>0</v>
      </c>
      <c r="BG343" s="93">
        <v>0</v>
      </c>
      <c r="BH343" s="93" t="str">
        <f t="shared" si="175"/>
        <v>00</v>
      </c>
      <c r="BI343" s="96">
        <f>VLOOKUP(BH343,'Tableau coefficient '!$A$3:$B$1004,2,FALSE)</f>
        <v>0</v>
      </c>
      <c r="BJ343" s="95">
        <v>0</v>
      </c>
      <c r="BK343" s="93">
        <v>0</v>
      </c>
      <c r="BL343" s="93" t="str">
        <f t="shared" si="176"/>
        <v>00</v>
      </c>
      <c r="BM343" s="96">
        <f>VLOOKUP(BL343,'Tableau coefficient '!$A$3:$B$1004,2,FALSE)</f>
        <v>0</v>
      </c>
      <c r="BN343" s="97">
        <f t="shared" si="194"/>
        <v>248.75</v>
      </c>
      <c r="BO343" s="93">
        <f t="shared" si="195"/>
        <v>209</v>
      </c>
    </row>
    <row r="344" spans="1:67" ht="14" customHeight="1">
      <c r="A344" s="98" t="s">
        <v>1365</v>
      </c>
      <c r="B344" s="94" t="s">
        <v>1366</v>
      </c>
      <c r="C344" s="74" t="s">
        <v>19</v>
      </c>
      <c r="D344" s="74" t="s">
        <v>1649</v>
      </c>
      <c r="E344" s="94" t="s">
        <v>14</v>
      </c>
      <c r="F344" s="95">
        <v>0</v>
      </c>
      <c r="G344" s="93">
        <v>0</v>
      </c>
      <c r="H344" s="93" t="str">
        <f t="shared" si="162"/>
        <v>00</v>
      </c>
      <c r="I344" s="96">
        <f>VLOOKUP(H344,'Tableau coefficient '!$A$3:$B$1004,2,FALSE)</f>
        <v>0</v>
      </c>
      <c r="J344" s="95">
        <v>0</v>
      </c>
      <c r="K344" s="93">
        <v>0</v>
      </c>
      <c r="L344" s="93" t="str">
        <f t="shared" si="163"/>
        <v>00</v>
      </c>
      <c r="M344" s="96">
        <f>VLOOKUP(L344,'Tableau coefficient '!$A$3:$B$1004,2,FALSE)</f>
        <v>0</v>
      </c>
      <c r="N344" s="95">
        <v>0</v>
      </c>
      <c r="O344" s="93">
        <v>0</v>
      </c>
      <c r="P344" s="93" t="str">
        <f t="shared" si="164"/>
        <v>00</v>
      </c>
      <c r="Q344" s="96">
        <f>VLOOKUP(P344,'Tableau coefficient '!$A$3:$B$1004,2,FALSE)</f>
        <v>0</v>
      </c>
      <c r="R344" s="95">
        <v>0</v>
      </c>
      <c r="S344" s="93">
        <v>0</v>
      </c>
      <c r="T344" s="93" t="str">
        <f t="shared" si="165"/>
        <v>00</v>
      </c>
      <c r="U344" s="96">
        <f>VLOOKUP(T344,'Tableau coefficient '!$A$3:$B$1004,2,FALSE)</f>
        <v>0</v>
      </c>
      <c r="V344" s="83">
        <v>0</v>
      </c>
      <c r="W344" s="84">
        <v>0</v>
      </c>
      <c r="X344" s="84" t="str">
        <f t="shared" si="166"/>
        <v>00</v>
      </c>
      <c r="Y344" s="85">
        <f>(VLOOKUP(X344,'Tableau coefficient '!$A$3:$B$1004,2,FALSE))*2</f>
        <v>0</v>
      </c>
      <c r="Z344" s="83">
        <v>0</v>
      </c>
      <c r="AA344" s="75">
        <v>0</v>
      </c>
      <c r="AB344" s="84" t="str">
        <f t="shared" si="167"/>
        <v>00</v>
      </c>
      <c r="AC344" s="85">
        <f>(VLOOKUP(AB344,'Tableau coefficient '!$A$3:$B$1004,2,FALSE))*2</f>
        <v>0</v>
      </c>
      <c r="AD344" s="95">
        <v>0</v>
      </c>
      <c r="AE344" s="93">
        <v>0</v>
      </c>
      <c r="AF344" s="93" t="str">
        <f t="shared" si="177"/>
        <v>00</v>
      </c>
      <c r="AG344" s="96">
        <f>VLOOKUP(AF344,'Tableau coefficient '!$A$3:$B$1004,2,FALSE)</f>
        <v>0</v>
      </c>
      <c r="AH344" s="95">
        <v>0</v>
      </c>
      <c r="AI344" s="93">
        <v>0</v>
      </c>
      <c r="AJ344" s="93" t="str">
        <f t="shared" si="169"/>
        <v>00</v>
      </c>
      <c r="AK344" s="96">
        <f>VLOOKUP(AJ344,'Tableau coefficient '!$A$3:$B$1004,2,FALSE)</f>
        <v>0</v>
      </c>
      <c r="AL344" s="95">
        <v>0</v>
      </c>
      <c r="AM344" s="93">
        <v>0</v>
      </c>
      <c r="AN344" s="93" t="str">
        <f t="shared" si="170"/>
        <v>00</v>
      </c>
      <c r="AO344" s="96">
        <f>VLOOKUP(AN344,'Tableau coefficient '!$A$3:$B$1004,2,FALSE)</f>
        <v>0</v>
      </c>
      <c r="AP344" s="95">
        <v>0</v>
      </c>
      <c r="AQ344" s="93">
        <v>0</v>
      </c>
      <c r="AR344" s="93" t="str">
        <f t="shared" si="171"/>
        <v>00</v>
      </c>
      <c r="AS344" s="96">
        <f>VLOOKUP(AR344,'Tableau coefficient '!$A$3:$B$1004,2,FALSE)</f>
        <v>0</v>
      </c>
      <c r="AT344" s="95">
        <v>0</v>
      </c>
      <c r="AU344" s="93">
        <v>0</v>
      </c>
      <c r="AV344" s="93" t="str">
        <f t="shared" si="172"/>
        <v>00</v>
      </c>
      <c r="AW344" s="96">
        <f>VLOOKUP(AV344,'Tableau coefficient '!$A$3:$B$1004,2,FALSE)</f>
        <v>0</v>
      </c>
      <c r="AX344" s="95">
        <v>0</v>
      </c>
      <c r="AY344" s="93">
        <v>0</v>
      </c>
      <c r="AZ344" s="93" t="str">
        <f t="shared" si="173"/>
        <v>00</v>
      </c>
      <c r="BA344" s="96">
        <f>VLOOKUP(AZ344,'Tableau coefficient '!$A$3:$B$1004,2,FALSE)</f>
        <v>0</v>
      </c>
      <c r="BB344" s="83">
        <v>0</v>
      </c>
      <c r="BC344" s="84">
        <v>0</v>
      </c>
      <c r="BD344" s="84" t="str">
        <f t="shared" si="174"/>
        <v>00</v>
      </c>
      <c r="BE344" s="85">
        <f>(VLOOKUP(BD344,'Tableau coefficient '!$A$3:$B$1004,2,FALSE))*2</f>
        <v>0</v>
      </c>
      <c r="BF344" s="95">
        <v>0</v>
      </c>
      <c r="BG344" s="93">
        <v>0</v>
      </c>
      <c r="BH344" s="93" t="str">
        <f t="shared" si="175"/>
        <v>00</v>
      </c>
      <c r="BI344" s="96">
        <f>VLOOKUP(BH344,'Tableau coefficient '!$A$3:$B$1004,2,FALSE)</f>
        <v>0</v>
      </c>
      <c r="BJ344" s="95">
        <v>0</v>
      </c>
      <c r="BK344" s="93">
        <v>0</v>
      </c>
      <c r="BL344" s="93" t="str">
        <f t="shared" si="176"/>
        <v>00</v>
      </c>
      <c r="BM344" s="96">
        <f>VLOOKUP(BL344,'Tableau coefficient '!$A$3:$B$1004,2,FALSE)</f>
        <v>0</v>
      </c>
      <c r="BN344" s="97">
        <f t="shared" si="194"/>
        <v>0</v>
      </c>
      <c r="BO344" s="93">
        <f t="shared" si="195"/>
        <v>303</v>
      </c>
    </row>
    <row r="345" spans="1:67" ht="14" customHeight="1">
      <c r="A345" s="87" t="s">
        <v>1367</v>
      </c>
      <c r="B345" s="88" t="s">
        <v>1368</v>
      </c>
      <c r="C345" s="74" t="s">
        <v>19</v>
      </c>
      <c r="D345" s="74" t="s">
        <v>1650</v>
      </c>
      <c r="E345" s="94" t="s">
        <v>13</v>
      </c>
      <c r="F345" s="95">
        <v>0</v>
      </c>
      <c r="G345" s="93">
        <v>0</v>
      </c>
      <c r="H345" s="93" t="str">
        <f t="shared" si="162"/>
        <v>00</v>
      </c>
      <c r="I345" s="96">
        <f>VLOOKUP(H345,'Tableau coefficient '!$A$3:$B$1004,2,FALSE)</f>
        <v>0</v>
      </c>
      <c r="J345" s="95" t="s">
        <v>1507</v>
      </c>
      <c r="K345" s="93">
        <v>68</v>
      </c>
      <c r="L345" s="93" t="str">
        <f t="shared" si="163"/>
        <v>S68</v>
      </c>
      <c r="M345" s="96">
        <f>VLOOKUP(L345,'Tableau coefficient '!$A$3:$B$1004,2,FALSE)</f>
        <v>56.25</v>
      </c>
      <c r="N345" s="95" t="s">
        <v>5</v>
      </c>
      <c r="O345" s="93">
        <v>31</v>
      </c>
      <c r="P345" s="93" t="str">
        <f t="shared" si="164"/>
        <v>M31</v>
      </c>
      <c r="Q345" s="96">
        <f>VLOOKUP(P345,'Tableau coefficient '!$A$3:$B$1004,2,FALSE)</f>
        <v>112</v>
      </c>
      <c r="R345" s="95" t="s">
        <v>1507</v>
      </c>
      <c r="S345" s="93">
        <v>55</v>
      </c>
      <c r="T345" s="93" t="str">
        <f t="shared" si="165"/>
        <v>S55</v>
      </c>
      <c r="U345" s="96">
        <f>VLOOKUP(T345,'Tableau coefficient '!$A$3:$B$1004,2,FALSE)</f>
        <v>66</v>
      </c>
      <c r="V345" s="83" t="s">
        <v>1507</v>
      </c>
      <c r="W345" s="84">
        <v>49</v>
      </c>
      <c r="X345" s="84" t="str">
        <f t="shared" si="166"/>
        <v>S49</v>
      </c>
      <c r="Y345" s="85">
        <f>(VLOOKUP(X345,'Tableau coefficient '!$A$3:$B$1004,2,FALSE))*2</f>
        <v>141</v>
      </c>
      <c r="Z345" s="83" t="s">
        <v>1507</v>
      </c>
      <c r="AA345" s="75">
        <v>21</v>
      </c>
      <c r="AB345" s="84" t="str">
        <f t="shared" si="167"/>
        <v>S21</v>
      </c>
      <c r="AC345" s="85">
        <f>(VLOOKUP(AB345,'Tableau coefficient '!$A$3:$B$1004,2,FALSE))*2</f>
        <v>183</v>
      </c>
      <c r="AD345" s="95" t="s">
        <v>1568</v>
      </c>
      <c r="AE345" s="93">
        <v>30</v>
      </c>
      <c r="AF345" s="93" t="str">
        <f t="shared" si="177"/>
        <v>L30</v>
      </c>
      <c r="AG345" s="96">
        <f>VLOOKUP(AF345,'Tableau coefficient '!$A$3:$B$1004,2,FALSE)</f>
        <v>169.5</v>
      </c>
      <c r="AH345" s="95">
        <v>0</v>
      </c>
      <c r="AI345" s="93">
        <v>0</v>
      </c>
      <c r="AJ345" s="93" t="str">
        <f t="shared" si="169"/>
        <v>00</v>
      </c>
      <c r="AK345" s="96">
        <f>VLOOKUP(AJ345,'Tableau coefficient '!$A$3:$B$1004,2,FALSE)</f>
        <v>0</v>
      </c>
      <c r="AL345" s="95" t="s">
        <v>5</v>
      </c>
      <c r="AM345" s="93">
        <v>89</v>
      </c>
      <c r="AN345" s="93" t="str">
        <f t="shared" si="170"/>
        <v>M89</v>
      </c>
      <c r="AO345" s="96">
        <f>VLOOKUP(AN345,'Tableau coefficient '!$A$3:$B$1004,2,FALSE)</f>
        <v>54</v>
      </c>
      <c r="AP345" s="95">
        <v>0</v>
      </c>
      <c r="AQ345" s="93">
        <v>0</v>
      </c>
      <c r="AR345" s="93" t="str">
        <f t="shared" si="171"/>
        <v>00</v>
      </c>
      <c r="AS345" s="96">
        <f>VLOOKUP(AR345,'Tableau coefficient '!$A$3:$B$1004,2,FALSE)</f>
        <v>0</v>
      </c>
      <c r="AT345" s="95">
        <v>0</v>
      </c>
      <c r="AU345" s="93">
        <v>0</v>
      </c>
      <c r="AV345" s="93" t="str">
        <f t="shared" si="172"/>
        <v>00</v>
      </c>
      <c r="AW345" s="96">
        <f>VLOOKUP(AV345,'Tableau coefficient '!$A$3:$B$1004,2,FALSE)</f>
        <v>0</v>
      </c>
      <c r="AX345" s="95">
        <v>0</v>
      </c>
      <c r="AY345" s="93">
        <v>0</v>
      </c>
      <c r="AZ345" s="93" t="str">
        <f t="shared" si="173"/>
        <v>00</v>
      </c>
      <c r="BA345" s="96">
        <f>VLOOKUP(AZ345,'Tableau coefficient '!$A$3:$B$1004,2,FALSE)</f>
        <v>0</v>
      </c>
      <c r="BB345" s="83">
        <v>0</v>
      </c>
      <c r="BC345" s="84">
        <v>0</v>
      </c>
      <c r="BD345" s="84" t="str">
        <f t="shared" si="174"/>
        <v>00</v>
      </c>
      <c r="BE345" s="85">
        <f>(VLOOKUP(BD345,'Tableau coefficient '!$A$3:$B$1004,2,FALSE))*2</f>
        <v>0</v>
      </c>
      <c r="BF345" s="95">
        <v>0</v>
      </c>
      <c r="BG345" s="93">
        <v>0</v>
      </c>
      <c r="BH345" s="93" t="str">
        <f t="shared" si="175"/>
        <v>00</v>
      </c>
      <c r="BI345" s="96">
        <f>VLOOKUP(BH345,'Tableau coefficient '!$A$3:$B$1004,2,FALSE)</f>
        <v>0</v>
      </c>
      <c r="BJ345" s="95">
        <v>0</v>
      </c>
      <c r="BK345" s="93">
        <v>0</v>
      </c>
      <c r="BL345" s="93" t="str">
        <f t="shared" si="176"/>
        <v>00</v>
      </c>
      <c r="BM345" s="96">
        <f>VLOOKUP(BL345,'Tableau coefficient '!$A$3:$B$1004,2,FALSE)</f>
        <v>0</v>
      </c>
      <c r="BN345" s="97">
        <f t="shared" si="194"/>
        <v>781.75</v>
      </c>
      <c r="BO345" s="93">
        <f t="shared" si="195"/>
        <v>60</v>
      </c>
    </row>
    <row r="346" spans="1:67" ht="14" customHeight="1">
      <c r="A346" s="98" t="s">
        <v>1369</v>
      </c>
      <c r="B346" s="94" t="s">
        <v>1370</v>
      </c>
      <c r="C346" s="74" t="s">
        <v>19</v>
      </c>
      <c r="D346" s="74" t="s">
        <v>1648</v>
      </c>
      <c r="E346" s="94" t="s">
        <v>15</v>
      </c>
      <c r="F346" s="95">
        <v>0</v>
      </c>
      <c r="G346" s="93">
        <v>0</v>
      </c>
      <c r="H346" s="93" t="str">
        <f t="shared" si="162"/>
        <v>00</v>
      </c>
      <c r="I346" s="96">
        <f>VLOOKUP(H346,'Tableau coefficient '!$A$3:$B$1004,2,FALSE)</f>
        <v>0</v>
      </c>
      <c r="J346" s="95" t="s">
        <v>1507</v>
      </c>
      <c r="K346" s="93">
        <v>62</v>
      </c>
      <c r="L346" s="93" t="str">
        <f t="shared" si="163"/>
        <v>S62</v>
      </c>
      <c r="M346" s="96">
        <f>VLOOKUP(L346,'Tableau coefficient '!$A$3:$B$1004,2,FALSE)</f>
        <v>60.75</v>
      </c>
      <c r="N346" s="95">
        <v>0</v>
      </c>
      <c r="O346" s="93">
        <v>0</v>
      </c>
      <c r="P346" s="93" t="str">
        <f t="shared" si="164"/>
        <v>00</v>
      </c>
      <c r="Q346" s="96">
        <f>VLOOKUP(P346,'Tableau coefficient '!$A$3:$B$1004,2,FALSE)</f>
        <v>0</v>
      </c>
      <c r="R346" s="95">
        <v>0</v>
      </c>
      <c r="S346" s="93">
        <v>0</v>
      </c>
      <c r="T346" s="93" t="str">
        <f t="shared" si="165"/>
        <v>00</v>
      </c>
      <c r="U346" s="96">
        <f>VLOOKUP(T346,'Tableau coefficient '!$A$3:$B$1004,2,FALSE)</f>
        <v>0</v>
      </c>
      <c r="V346" s="83">
        <v>0</v>
      </c>
      <c r="W346" s="84">
        <v>0</v>
      </c>
      <c r="X346" s="84" t="str">
        <f t="shared" si="166"/>
        <v>00</v>
      </c>
      <c r="Y346" s="85">
        <f>(VLOOKUP(X346,'Tableau coefficient '!$A$3:$B$1004,2,FALSE))*2</f>
        <v>0</v>
      </c>
      <c r="Z346" s="83">
        <v>0</v>
      </c>
      <c r="AA346" s="75">
        <v>0</v>
      </c>
      <c r="AB346" s="84" t="str">
        <f t="shared" si="167"/>
        <v>00</v>
      </c>
      <c r="AC346" s="85">
        <f>(VLOOKUP(AB346,'Tableau coefficient '!$A$3:$B$1004,2,FALSE))*2</f>
        <v>0</v>
      </c>
      <c r="AD346" s="95">
        <v>0</v>
      </c>
      <c r="AE346" s="93">
        <v>0</v>
      </c>
      <c r="AF346" s="93" t="str">
        <f t="shared" si="177"/>
        <v>00</v>
      </c>
      <c r="AG346" s="96">
        <f>VLOOKUP(AF346,'Tableau coefficient '!$A$3:$B$1004,2,FALSE)</f>
        <v>0</v>
      </c>
      <c r="AH346" s="95">
        <v>0</v>
      </c>
      <c r="AI346" s="93">
        <v>0</v>
      </c>
      <c r="AJ346" s="93" t="str">
        <f t="shared" si="169"/>
        <v>00</v>
      </c>
      <c r="AK346" s="96">
        <f>VLOOKUP(AJ346,'Tableau coefficient '!$A$3:$B$1004,2,FALSE)</f>
        <v>0</v>
      </c>
      <c r="AL346" s="95">
        <v>0</v>
      </c>
      <c r="AM346" s="93">
        <v>0</v>
      </c>
      <c r="AN346" s="93" t="str">
        <f t="shared" si="170"/>
        <v>00</v>
      </c>
      <c r="AO346" s="96">
        <f>VLOOKUP(AN346,'Tableau coefficient '!$A$3:$B$1004,2,FALSE)</f>
        <v>0</v>
      </c>
      <c r="AP346" s="95">
        <v>0</v>
      </c>
      <c r="AQ346" s="93">
        <v>0</v>
      </c>
      <c r="AR346" s="93" t="str">
        <f t="shared" si="171"/>
        <v>00</v>
      </c>
      <c r="AS346" s="96">
        <f>VLOOKUP(AR346,'Tableau coefficient '!$A$3:$B$1004,2,FALSE)</f>
        <v>0</v>
      </c>
      <c r="AT346" s="95">
        <v>0</v>
      </c>
      <c r="AU346" s="93">
        <v>0</v>
      </c>
      <c r="AV346" s="93" t="str">
        <f t="shared" si="172"/>
        <v>00</v>
      </c>
      <c r="AW346" s="96">
        <f>VLOOKUP(AV346,'Tableau coefficient '!$A$3:$B$1004,2,FALSE)</f>
        <v>0</v>
      </c>
      <c r="AX346" s="95">
        <v>0</v>
      </c>
      <c r="AY346" s="93">
        <v>0</v>
      </c>
      <c r="AZ346" s="93" t="str">
        <f t="shared" si="173"/>
        <v>00</v>
      </c>
      <c r="BA346" s="96">
        <f>VLOOKUP(AZ346,'Tableau coefficient '!$A$3:$B$1004,2,FALSE)</f>
        <v>0</v>
      </c>
      <c r="BB346" s="83">
        <v>0</v>
      </c>
      <c r="BC346" s="84">
        <v>0</v>
      </c>
      <c r="BD346" s="84" t="str">
        <f t="shared" si="174"/>
        <v>00</v>
      </c>
      <c r="BE346" s="85">
        <f>(VLOOKUP(BD346,'Tableau coefficient '!$A$3:$B$1004,2,FALSE))*2</f>
        <v>0</v>
      </c>
      <c r="BF346" s="95">
        <v>0</v>
      </c>
      <c r="BG346" s="93">
        <v>0</v>
      </c>
      <c r="BH346" s="93" t="str">
        <f t="shared" si="175"/>
        <v>00</v>
      </c>
      <c r="BI346" s="96">
        <f>VLOOKUP(BH346,'Tableau coefficient '!$A$3:$B$1004,2,FALSE)</f>
        <v>0</v>
      </c>
      <c r="BJ346" s="95">
        <v>0</v>
      </c>
      <c r="BK346" s="93">
        <v>0</v>
      </c>
      <c r="BL346" s="93" t="str">
        <f t="shared" si="176"/>
        <v>00</v>
      </c>
      <c r="BM346" s="96">
        <f>VLOOKUP(BL346,'Tableau coefficient '!$A$3:$B$1004,2,FALSE)</f>
        <v>0</v>
      </c>
      <c r="BN346" s="97">
        <f t="shared" si="194"/>
        <v>60.75</v>
      </c>
      <c r="BO346" s="93">
        <f t="shared" si="195"/>
        <v>294</v>
      </c>
    </row>
    <row r="347" spans="1:67" ht="14" customHeight="1">
      <c r="A347" s="98" t="s">
        <v>1161</v>
      </c>
      <c r="B347" s="94" t="s">
        <v>1371</v>
      </c>
      <c r="C347" s="74" t="s">
        <v>19</v>
      </c>
      <c r="D347" s="74" t="s">
        <v>1647</v>
      </c>
      <c r="E347" s="94" t="s">
        <v>11</v>
      </c>
      <c r="F347" s="95">
        <v>0</v>
      </c>
      <c r="G347" s="93">
        <v>0</v>
      </c>
      <c r="H347" s="93" t="str">
        <f t="shared" si="162"/>
        <v>00</v>
      </c>
      <c r="I347" s="96">
        <f>VLOOKUP(H347,'Tableau coefficient '!$A$3:$B$1004,2,FALSE)</f>
        <v>0</v>
      </c>
      <c r="J347" s="95">
        <v>0</v>
      </c>
      <c r="K347" s="93">
        <v>0</v>
      </c>
      <c r="L347" s="93" t="str">
        <f t="shared" si="163"/>
        <v>00</v>
      </c>
      <c r="M347" s="96">
        <f>VLOOKUP(L347,'Tableau coefficient '!$A$3:$B$1004,2,FALSE)</f>
        <v>0</v>
      </c>
      <c r="N347" s="95">
        <v>0</v>
      </c>
      <c r="O347" s="93">
        <v>0</v>
      </c>
      <c r="P347" s="93" t="str">
        <f t="shared" si="164"/>
        <v>00</v>
      </c>
      <c r="Q347" s="96">
        <f>VLOOKUP(P347,'Tableau coefficient '!$A$3:$B$1004,2,FALSE)</f>
        <v>0</v>
      </c>
      <c r="R347" s="95">
        <v>0</v>
      </c>
      <c r="S347" s="93">
        <v>0</v>
      </c>
      <c r="T347" s="93" t="str">
        <f t="shared" si="165"/>
        <v>00</v>
      </c>
      <c r="U347" s="96">
        <f>VLOOKUP(T347,'Tableau coefficient '!$A$3:$B$1004,2,FALSE)</f>
        <v>0</v>
      </c>
      <c r="V347" s="83" t="s">
        <v>1506</v>
      </c>
      <c r="W347" s="84">
        <v>58</v>
      </c>
      <c r="X347" s="84" t="str">
        <f t="shared" si="166"/>
        <v>XS58</v>
      </c>
      <c r="Y347" s="85">
        <f>(VLOOKUP(X347,'Tableau coefficient '!$A$3:$B$1004,2,FALSE))*2</f>
        <v>85</v>
      </c>
      <c r="Z347" s="83" t="s">
        <v>1506</v>
      </c>
      <c r="AA347" s="75">
        <v>45</v>
      </c>
      <c r="AB347" s="84" t="str">
        <f t="shared" si="167"/>
        <v>XS45</v>
      </c>
      <c r="AC347" s="85">
        <f>(VLOOKUP(AB347,'Tableau coefficient '!$A$3:$B$1004,2,FALSE))*2</f>
        <v>98</v>
      </c>
      <c r="AD347" s="95">
        <v>0</v>
      </c>
      <c r="AE347" s="93">
        <v>0</v>
      </c>
      <c r="AF347" s="93" t="str">
        <f t="shared" si="177"/>
        <v>00</v>
      </c>
      <c r="AG347" s="96">
        <f>VLOOKUP(AF347,'Tableau coefficient '!$A$3:$B$1004,2,FALSE)</f>
        <v>0</v>
      </c>
      <c r="AH347" s="95">
        <v>0</v>
      </c>
      <c r="AI347" s="93">
        <v>0</v>
      </c>
      <c r="AJ347" s="93" t="str">
        <f t="shared" si="169"/>
        <v>00</v>
      </c>
      <c r="AK347" s="96">
        <f>VLOOKUP(AJ347,'Tableau coefficient '!$A$3:$B$1004,2,FALSE)</f>
        <v>0</v>
      </c>
      <c r="AL347" s="95">
        <v>0</v>
      </c>
      <c r="AM347" s="93">
        <v>0</v>
      </c>
      <c r="AN347" s="93" t="str">
        <f t="shared" si="170"/>
        <v>00</v>
      </c>
      <c r="AO347" s="96">
        <f>VLOOKUP(AN347,'Tableau coefficient '!$A$3:$B$1004,2,FALSE)</f>
        <v>0</v>
      </c>
      <c r="AP347" s="95">
        <v>0</v>
      </c>
      <c r="AQ347" s="93">
        <v>0</v>
      </c>
      <c r="AR347" s="93" t="str">
        <f t="shared" si="171"/>
        <v>00</v>
      </c>
      <c r="AS347" s="96">
        <f>VLOOKUP(AR347,'Tableau coefficient '!$A$3:$B$1004,2,FALSE)</f>
        <v>0</v>
      </c>
      <c r="AT347" s="95">
        <v>0</v>
      </c>
      <c r="AU347" s="93">
        <v>0</v>
      </c>
      <c r="AV347" s="93" t="str">
        <f t="shared" si="172"/>
        <v>00</v>
      </c>
      <c r="AW347" s="96">
        <f>VLOOKUP(AV347,'Tableau coefficient '!$A$3:$B$1004,2,FALSE)</f>
        <v>0</v>
      </c>
      <c r="AX347" s="95">
        <v>0</v>
      </c>
      <c r="AY347" s="93">
        <v>0</v>
      </c>
      <c r="AZ347" s="93" t="str">
        <f t="shared" si="173"/>
        <v>00</v>
      </c>
      <c r="BA347" s="96">
        <f>VLOOKUP(AZ347,'Tableau coefficient '!$A$3:$B$1004,2,FALSE)</f>
        <v>0</v>
      </c>
      <c r="BB347" s="83">
        <v>0</v>
      </c>
      <c r="BC347" s="84">
        <v>0</v>
      </c>
      <c r="BD347" s="84" t="str">
        <f t="shared" si="174"/>
        <v>00</v>
      </c>
      <c r="BE347" s="85">
        <f>(VLOOKUP(BD347,'Tableau coefficient '!$A$3:$B$1004,2,FALSE))*2</f>
        <v>0</v>
      </c>
      <c r="BF347" s="95">
        <v>0</v>
      </c>
      <c r="BG347" s="93">
        <v>0</v>
      </c>
      <c r="BH347" s="93" t="str">
        <f t="shared" si="175"/>
        <v>00</v>
      </c>
      <c r="BI347" s="96">
        <f>VLOOKUP(BH347,'Tableau coefficient '!$A$3:$B$1004,2,FALSE)</f>
        <v>0</v>
      </c>
      <c r="BJ347" s="95">
        <v>0</v>
      </c>
      <c r="BK347" s="93">
        <v>0</v>
      </c>
      <c r="BL347" s="93" t="str">
        <f t="shared" si="176"/>
        <v>00</v>
      </c>
      <c r="BM347" s="96">
        <f>VLOOKUP(BL347,'Tableau coefficient '!$A$3:$B$1004,2,FALSE)</f>
        <v>0</v>
      </c>
      <c r="BN347" s="97">
        <f t="shared" si="194"/>
        <v>183</v>
      </c>
      <c r="BO347" s="93">
        <f t="shared" si="195"/>
        <v>238</v>
      </c>
    </row>
    <row r="348" spans="1:67" ht="14" customHeight="1">
      <c r="A348" s="98" t="s">
        <v>1372</v>
      </c>
      <c r="B348" s="94" t="s">
        <v>1373</v>
      </c>
      <c r="C348" s="74" t="s">
        <v>19</v>
      </c>
      <c r="D348" s="74" t="s">
        <v>1648</v>
      </c>
      <c r="E348" s="94" t="s">
        <v>16</v>
      </c>
      <c r="F348" s="95">
        <v>0</v>
      </c>
      <c r="G348" s="93">
        <v>0</v>
      </c>
      <c r="H348" s="93" t="str">
        <f t="shared" si="162"/>
        <v>00</v>
      </c>
      <c r="I348" s="96">
        <f>VLOOKUP(H348,'Tableau coefficient '!$A$3:$B$1004,2,FALSE)</f>
        <v>0</v>
      </c>
      <c r="J348" s="95">
        <v>0</v>
      </c>
      <c r="K348" s="93">
        <v>0</v>
      </c>
      <c r="L348" s="93" t="str">
        <f t="shared" si="163"/>
        <v>00</v>
      </c>
      <c r="M348" s="96">
        <f>VLOOKUP(L348,'Tableau coefficient '!$A$3:$B$1004,2,FALSE)</f>
        <v>0</v>
      </c>
      <c r="N348" s="95">
        <v>0</v>
      </c>
      <c r="O348" s="93">
        <v>0</v>
      </c>
      <c r="P348" s="93" t="str">
        <f t="shared" si="164"/>
        <v>00</v>
      </c>
      <c r="Q348" s="96">
        <f>VLOOKUP(P348,'Tableau coefficient '!$A$3:$B$1004,2,FALSE)</f>
        <v>0</v>
      </c>
      <c r="R348" s="95">
        <v>0</v>
      </c>
      <c r="S348" s="93">
        <v>0</v>
      </c>
      <c r="T348" s="93" t="str">
        <f t="shared" si="165"/>
        <v>00</v>
      </c>
      <c r="U348" s="96">
        <f>VLOOKUP(T348,'Tableau coefficient '!$A$3:$B$1004,2,FALSE)</f>
        <v>0</v>
      </c>
      <c r="V348" s="83">
        <v>0</v>
      </c>
      <c r="W348" s="84">
        <v>0</v>
      </c>
      <c r="X348" s="84" t="str">
        <f t="shared" si="166"/>
        <v>00</v>
      </c>
      <c r="Y348" s="85">
        <f>(VLOOKUP(X348,'Tableau coefficient '!$A$3:$B$1004,2,FALSE))*2</f>
        <v>0</v>
      </c>
      <c r="Z348" s="83">
        <v>0</v>
      </c>
      <c r="AA348" s="75">
        <v>0</v>
      </c>
      <c r="AB348" s="84" t="str">
        <f t="shared" si="167"/>
        <v>00</v>
      </c>
      <c r="AC348" s="85">
        <f>(VLOOKUP(AB348,'Tableau coefficient '!$A$3:$B$1004,2,FALSE))*2</f>
        <v>0</v>
      </c>
      <c r="AD348" s="95">
        <v>0</v>
      </c>
      <c r="AE348" s="93">
        <v>0</v>
      </c>
      <c r="AF348" s="93" t="str">
        <f t="shared" si="177"/>
        <v>00</v>
      </c>
      <c r="AG348" s="96">
        <f>VLOOKUP(AF348,'Tableau coefficient '!$A$3:$B$1004,2,FALSE)</f>
        <v>0</v>
      </c>
      <c r="AH348" s="95">
        <v>0</v>
      </c>
      <c r="AI348" s="93">
        <v>0</v>
      </c>
      <c r="AJ348" s="93" t="str">
        <f t="shared" si="169"/>
        <v>00</v>
      </c>
      <c r="AK348" s="96">
        <f>VLOOKUP(AJ348,'Tableau coefficient '!$A$3:$B$1004,2,FALSE)</f>
        <v>0</v>
      </c>
      <c r="AL348" s="95" t="s">
        <v>5</v>
      </c>
      <c r="AM348" s="93">
        <v>114</v>
      </c>
      <c r="AN348" s="93" t="str">
        <f t="shared" si="170"/>
        <v>M114</v>
      </c>
      <c r="AO348" s="96">
        <f>VLOOKUP(AN348,'Tableau coefficient '!$A$3:$B$1004,2,FALSE)</f>
        <v>29</v>
      </c>
      <c r="AP348" s="95">
        <v>0</v>
      </c>
      <c r="AQ348" s="93">
        <v>0</v>
      </c>
      <c r="AR348" s="93" t="str">
        <f t="shared" si="171"/>
        <v>00</v>
      </c>
      <c r="AS348" s="96">
        <f>VLOOKUP(AR348,'Tableau coefficient '!$A$3:$B$1004,2,FALSE)</f>
        <v>0</v>
      </c>
      <c r="AT348" s="95">
        <v>0</v>
      </c>
      <c r="AU348" s="93">
        <v>0</v>
      </c>
      <c r="AV348" s="93" t="str">
        <f t="shared" si="172"/>
        <v>00</v>
      </c>
      <c r="AW348" s="96">
        <f>VLOOKUP(AV348,'Tableau coefficient '!$A$3:$B$1004,2,FALSE)</f>
        <v>0</v>
      </c>
      <c r="AX348" s="95">
        <v>0</v>
      </c>
      <c r="AY348" s="93">
        <v>0</v>
      </c>
      <c r="AZ348" s="93" t="str">
        <f t="shared" si="173"/>
        <v>00</v>
      </c>
      <c r="BA348" s="96">
        <f>VLOOKUP(AZ348,'Tableau coefficient '!$A$3:$B$1004,2,FALSE)</f>
        <v>0</v>
      </c>
      <c r="BB348" s="83">
        <v>0</v>
      </c>
      <c r="BC348" s="84">
        <v>0</v>
      </c>
      <c r="BD348" s="84" t="str">
        <f t="shared" si="174"/>
        <v>00</v>
      </c>
      <c r="BE348" s="85">
        <f>(VLOOKUP(BD348,'Tableau coefficient '!$A$3:$B$1004,2,FALSE))*2</f>
        <v>0</v>
      </c>
      <c r="BF348" s="95">
        <v>0</v>
      </c>
      <c r="BG348" s="93">
        <v>0</v>
      </c>
      <c r="BH348" s="93" t="str">
        <f t="shared" si="175"/>
        <v>00</v>
      </c>
      <c r="BI348" s="96">
        <f>VLOOKUP(BH348,'Tableau coefficient '!$A$3:$B$1004,2,FALSE)</f>
        <v>0</v>
      </c>
      <c r="BJ348" s="95">
        <v>0</v>
      </c>
      <c r="BK348" s="93">
        <v>0</v>
      </c>
      <c r="BL348" s="93" t="str">
        <f t="shared" si="176"/>
        <v>00</v>
      </c>
      <c r="BM348" s="96">
        <f>VLOOKUP(BL348,'Tableau coefficient '!$A$3:$B$1004,2,FALSE)</f>
        <v>0</v>
      </c>
      <c r="BN348" s="97">
        <f t="shared" ref="BN348:BN369" si="196">SUM(M348,I348,Q348,U348,Y348,AC348,AG348,AO348,AS348,BA348,BE348,BI348,BM348)</f>
        <v>29</v>
      </c>
      <c r="BO348" s="93">
        <f t="shared" si="195"/>
        <v>301</v>
      </c>
    </row>
    <row r="349" spans="1:67" ht="14" customHeight="1">
      <c r="A349" s="98" t="s">
        <v>1374</v>
      </c>
      <c r="B349" s="94" t="s">
        <v>1503</v>
      </c>
      <c r="C349" s="74" t="s">
        <v>19</v>
      </c>
      <c r="D349" s="74" t="s">
        <v>1648</v>
      </c>
      <c r="E349" s="94" t="s">
        <v>14</v>
      </c>
      <c r="F349" s="95">
        <v>0</v>
      </c>
      <c r="G349" s="93">
        <v>0</v>
      </c>
      <c r="H349" s="93" t="str">
        <f t="shared" si="162"/>
        <v>00</v>
      </c>
      <c r="I349" s="96">
        <f>VLOOKUP(H349,'Tableau coefficient '!$A$3:$B$1004,2,FALSE)</f>
        <v>0</v>
      </c>
      <c r="J349" s="95">
        <v>0</v>
      </c>
      <c r="K349" s="93">
        <v>0</v>
      </c>
      <c r="L349" s="93" t="str">
        <f t="shared" si="163"/>
        <v>00</v>
      </c>
      <c r="M349" s="96">
        <f>VLOOKUP(L349,'Tableau coefficient '!$A$3:$B$1004,2,FALSE)</f>
        <v>0</v>
      </c>
      <c r="N349" s="95">
        <v>0</v>
      </c>
      <c r="O349" s="93">
        <v>0</v>
      </c>
      <c r="P349" s="93" t="str">
        <f t="shared" si="164"/>
        <v>00</v>
      </c>
      <c r="Q349" s="96">
        <f>VLOOKUP(P349,'Tableau coefficient '!$A$3:$B$1004,2,FALSE)</f>
        <v>0</v>
      </c>
      <c r="R349" s="95">
        <v>0</v>
      </c>
      <c r="S349" s="93">
        <v>0</v>
      </c>
      <c r="T349" s="93" t="str">
        <f t="shared" si="165"/>
        <v>00</v>
      </c>
      <c r="U349" s="96">
        <f>VLOOKUP(T349,'Tableau coefficient '!$A$3:$B$1004,2,FALSE)</f>
        <v>0</v>
      </c>
      <c r="V349" s="83">
        <v>0</v>
      </c>
      <c r="W349" s="84">
        <v>0</v>
      </c>
      <c r="X349" s="84" t="str">
        <f t="shared" si="166"/>
        <v>00</v>
      </c>
      <c r="Y349" s="85">
        <f>(VLOOKUP(X349,'Tableau coefficient '!$A$3:$B$1004,2,FALSE))*2</f>
        <v>0</v>
      </c>
      <c r="Z349" s="83">
        <v>0</v>
      </c>
      <c r="AA349" s="75">
        <v>0</v>
      </c>
      <c r="AB349" s="84" t="str">
        <f t="shared" si="167"/>
        <v>00</v>
      </c>
      <c r="AC349" s="85">
        <f>(VLOOKUP(AB349,'Tableau coefficient '!$A$3:$B$1004,2,FALSE))*2</f>
        <v>0</v>
      </c>
      <c r="AD349" s="95">
        <v>0</v>
      </c>
      <c r="AE349" s="93">
        <v>0</v>
      </c>
      <c r="AF349" s="93" t="str">
        <f t="shared" si="177"/>
        <v>00</v>
      </c>
      <c r="AG349" s="96">
        <f>VLOOKUP(AF349,'Tableau coefficient '!$A$3:$B$1004,2,FALSE)</f>
        <v>0</v>
      </c>
      <c r="AH349" s="95">
        <v>0</v>
      </c>
      <c r="AI349" s="93">
        <v>0</v>
      </c>
      <c r="AJ349" s="93" t="str">
        <f t="shared" si="169"/>
        <v>00</v>
      </c>
      <c r="AK349" s="96">
        <f>VLOOKUP(AJ349,'Tableau coefficient '!$A$3:$B$1004,2,FALSE)</f>
        <v>0</v>
      </c>
      <c r="AL349" s="95">
        <v>0</v>
      </c>
      <c r="AM349" s="93">
        <v>0</v>
      </c>
      <c r="AN349" s="93" t="str">
        <f t="shared" si="170"/>
        <v>00</v>
      </c>
      <c r="AO349" s="96">
        <f>VLOOKUP(AN349,'Tableau coefficient '!$A$3:$B$1004,2,FALSE)</f>
        <v>0</v>
      </c>
      <c r="AP349" s="95">
        <v>0</v>
      </c>
      <c r="AQ349" s="93">
        <v>0</v>
      </c>
      <c r="AR349" s="93" t="str">
        <f t="shared" si="171"/>
        <v>00</v>
      </c>
      <c r="AS349" s="96">
        <f>VLOOKUP(AR349,'Tableau coefficient '!$A$3:$B$1004,2,FALSE)</f>
        <v>0</v>
      </c>
      <c r="AT349" s="95">
        <v>0</v>
      </c>
      <c r="AU349" s="93">
        <v>0</v>
      </c>
      <c r="AV349" s="93" t="str">
        <f t="shared" si="172"/>
        <v>00</v>
      </c>
      <c r="AW349" s="96">
        <f>VLOOKUP(AV349,'Tableau coefficient '!$A$3:$B$1004,2,FALSE)</f>
        <v>0</v>
      </c>
      <c r="AX349" s="95">
        <v>0</v>
      </c>
      <c r="AY349" s="93">
        <v>0</v>
      </c>
      <c r="AZ349" s="93" t="str">
        <f t="shared" si="173"/>
        <v>00</v>
      </c>
      <c r="BA349" s="96">
        <f>VLOOKUP(AZ349,'Tableau coefficient '!$A$3:$B$1004,2,FALSE)</f>
        <v>0</v>
      </c>
      <c r="BB349" s="83">
        <v>0</v>
      </c>
      <c r="BC349" s="84">
        <v>0</v>
      </c>
      <c r="BD349" s="84" t="str">
        <f t="shared" si="174"/>
        <v>00</v>
      </c>
      <c r="BE349" s="85">
        <f>(VLOOKUP(BD349,'Tableau coefficient '!$A$3:$B$1004,2,FALSE))*2</f>
        <v>0</v>
      </c>
      <c r="BF349" s="95">
        <v>0</v>
      </c>
      <c r="BG349" s="93">
        <v>0</v>
      </c>
      <c r="BH349" s="93" t="str">
        <f t="shared" si="175"/>
        <v>00</v>
      </c>
      <c r="BI349" s="96">
        <f>VLOOKUP(BH349,'Tableau coefficient '!$A$3:$B$1004,2,FALSE)</f>
        <v>0</v>
      </c>
      <c r="BJ349" s="95">
        <v>0</v>
      </c>
      <c r="BK349" s="93">
        <v>0</v>
      </c>
      <c r="BL349" s="93" t="str">
        <f t="shared" si="176"/>
        <v>00</v>
      </c>
      <c r="BM349" s="96">
        <f>VLOOKUP(BL349,'Tableau coefficient '!$A$3:$B$1004,2,FALSE)</f>
        <v>0</v>
      </c>
      <c r="BN349" s="97">
        <f t="shared" si="196"/>
        <v>0</v>
      </c>
      <c r="BO349" s="93">
        <f t="shared" si="195"/>
        <v>303</v>
      </c>
    </row>
    <row r="350" spans="1:67" ht="14" customHeight="1">
      <c r="A350" s="98" t="s">
        <v>1375</v>
      </c>
      <c r="B350" s="94" t="s">
        <v>1376</v>
      </c>
      <c r="C350" s="74" t="s">
        <v>19</v>
      </c>
      <c r="D350" s="74" t="s">
        <v>1650</v>
      </c>
      <c r="E350" s="94" t="s">
        <v>11</v>
      </c>
      <c r="F350" s="95">
        <v>0</v>
      </c>
      <c r="G350" s="93">
        <v>0</v>
      </c>
      <c r="H350" s="93" t="str">
        <f t="shared" si="162"/>
        <v>00</v>
      </c>
      <c r="I350" s="96">
        <f>VLOOKUP(H350,'Tableau coefficient '!$A$3:$B$1004,2,FALSE)</f>
        <v>0</v>
      </c>
      <c r="J350" s="95">
        <v>0</v>
      </c>
      <c r="K350" s="93">
        <v>0</v>
      </c>
      <c r="L350" s="93" t="str">
        <f t="shared" si="163"/>
        <v>00</v>
      </c>
      <c r="M350" s="96">
        <f>VLOOKUP(L350,'Tableau coefficient '!$A$3:$B$1004,2,FALSE)</f>
        <v>0</v>
      </c>
      <c r="N350" s="95">
        <v>0</v>
      </c>
      <c r="O350" s="93">
        <v>0</v>
      </c>
      <c r="P350" s="93" t="str">
        <f t="shared" si="164"/>
        <v>00</v>
      </c>
      <c r="Q350" s="96">
        <f>VLOOKUP(P350,'Tableau coefficient '!$A$3:$B$1004,2,FALSE)</f>
        <v>0</v>
      </c>
      <c r="R350" s="113" t="s">
        <v>1506</v>
      </c>
      <c r="S350" s="93">
        <v>13</v>
      </c>
      <c r="T350" s="93" t="str">
        <f t="shared" si="165"/>
        <v>XS13</v>
      </c>
      <c r="U350" s="96">
        <f>VLOOKUP(T350,'Tableau coefficient '!$A$3:$B$1004,2,FALSE)</f>
        <v>65</v>
      </c>
      <c r="V350" s="83">
        <v>0</v>
      </c>
      <c r="W350" s="84">
        <v>0</v>
      </c>
      <c r="X350" s="84" t="str">
        <f t="shared" si="166"/>
        <v>00</v>
      </c>
      <c r="Y350" s="85">
        <f>(VLOOKUP(X350,'Tableau coefficient '!$A$3:$B$1004,2,FALSE))*2</f>
        <v>0</v>
      </c>
      <c r="Z350" s="83">
        <v>0</v>
      </c>
      <c r="AA350" s="75">
        <v>0</v>
      </c>
      <c r="AB350" s="84" t="str">
        <f t="shared" si="167"/>
        <v>00</v>
      </c>
      <c r="AC350" s="85">
        <f>(VLOOKUP(AB350,'Tableau coefficient '!$A$3:$B$1004,2,FALSE))*2</f>
        <v>0</v>
      </c>
      <c r="AD350" s="95">
        <v>0</v>
      </c>
      <c r="AE350" s="93">
        <v>0</v>
      </c>
      <c r="AF350" s="93" t="str">
        <f t="shared" si="177"/>
        <v>00</v>
      </c>
      <c r="AG350" s="96">
        <f>VLOOKUP(AF350,'Tableau coefficient '!$A$3:$B$1004,2,FALSE)</f>
        <v>0</v>
      </c>
      <c r="AH350" s="95">
        <v>0</v>
      </c>
      <c r="AI350" s="93">
        <v>0</v>
      </c>
      <c r="AJ350" s="93" t="str">
        <f t="shared" si="169"/>
        <v>00</v>
      </c>
      <c r="AK350" s="96">
        <f>VLOOKUP(AJ350,'Tableau coefficient '!$A$3:$B$1004,2,FALSE)</f>
        <v>0</v>
      </c>
      <c r="AL350" s="95">
        <v>0</v>
      </c>
      <c r="AM350" s="93">
        <v>0</v>
      </c>
      <c r="AN350" s="93" t="str">
        <f t="shared" si="170"/>
        <v>00</v>
      </c>
      <c r="AO350" s="96">
        <f>VLOOKUP(AN350,'Tableau coefficient '!$A$3:$B$1004,2,FALSE)</f>
        <v>0</v>
      </c>
      <c r="AP350" s="95">
        <v>0</v>
      </c>
      <c r="AQ350" s="93">
        <v>0</v>
      </c>
      <c r="AR350" s="93" t="str">
        <f t="shared" si="171"/>
        <v>00</v>
      </c>
      <c r="AS350" s="96">
        <f>VLOOKUP(AR350,'Tableau coefficient '!$A$3:$B$1004,2,FALSE)</f>
        <v>0</v>
      </c>
      <c r="AT350" s="95">
        <v>0</v>
      </c>
      <c r="AU350" s="93">
        <v>0</v>
      </c>
      <c r="AV350" s="93" t="str">
        <f t="shared" si="172"/>
        <v>00</v>
      </c>
      <c r="AW350" s="96">
        <f>VLOOKUP(AV350,'Tableau coefficient '!$A$3:$B$1004,2,FALSE)</f>
        <v>0</v>
      </c>
      <c r="AX350" s="95">
        <v>0</v>
      </c>
      <c r="AY350" s="93">
        <v>0</v>
      </c>
      <c r="AZ350" s="93" t="str">
        <f t="shared" si="173"/>
        <v>00</v>
      </c>
      <c r="BA350" s="96">
        <f>VLOOKUP(AZ350,'Tableau coefficient '!$A$3:$B$1004,2,FALSE)</f>
        <v>0</v>
      </c>
      <c r="BB350" s="83">
        <v>0</v>
      </c>
      <c r="BC350" s="84">
        <v>0</v>
      </c>
      <c r="BD350" s="84" t="str">
        <f t="shared" si="174"/>
        <v>00</v>
      </c>
      <c r="BE350" s="85">
        <f>(VLOOKUP(BD350,'Tableau coefficient '!$A$3:$B$1004,2,FALSE))*2</f>
        <v>0</v>
      </c>
      <c r="BF350" s="95">
        <v>0</v>
      </c>
      <c r="BG350" s="93">
        <v>0</v>
      </c>
      <c r="BH350" s="93" t="str">
        <f t="shared" si="175"/>
        <v>00</v>
      </c>
      <c r="BI350" s="96">
        <f>VLOOKUP(BH350,'Tableau coefficient '!$A$3:$B$1004,2,FALSE)</f>
        <v>0</v>
      </c>
      <c r="BJ350" s="95">
        <v>0</v>
      </c>
      <c r="BK350" s="93">
        <v>0</v>
      </c>
      <c r="BL350" s="93" t="str">
        <f t="shared" si="176"/>
        <v>00</v>
      </c>
      <c r="BM350" s="96">
        <f>VLOOKUP(BL350,'Tableau coefficient '!$A$3:$B$1004,2,FALSE)</f>
        <v>0</v>
      </c>
      <c r="BN350" s="97">
        <f t="shared" si="196"/>
        <v>65</v>
      </c>
      <c r="BO350" s="93">
        <f t="shared" si="195"/>
        <v>286</v>
      </c>
    </row>
    <row r="351" spans="1:67" ht="14" customHeight="1">
      <c r="A351" s="98" t="s">
        <v>1377</v>
      </c>
      <c r="B351" s="94" t="s">
        <v>1378</v>
      </c>
      <c r="C351" s="74" t="s">
        <v>19</v>
      </c>
      <c r="D351" s="74" t="s">
        <v>1648</v>
      </c>
      <c r="E351" s="94" t="s">
        <v>14</v>
      </c>
      <c r="F351" s="95">
        <v>0</v>
      </c>
      <c r="G351" s="93">
        <v>0</v>
      </c>
      <c r="H351" s="93" t="str">
        <f t="shared" si="162"/>
        <v>00</v>
      </c>
      <c r="I351" s="96">
        <f>VLOOKUP(H351,'Tableau coefficient '!$A$3:$B$1004,2,FALSE)</f>
        <v>0</v>
      </c>
      <c r="J351" s="95" t="s">
        <v>1507</v>
      </c>
      <c r="K351" s="93">
        <v>67</v>
      </c>
      <c r="L351" s="93" t="str">
        <f t="shared" si="163"/>
        <v>S67</v>
      </c>
      <c r="M351" s="96">
        <f>VLOOKUP(L351,'Tableau coefficient '!$A$3:$B$1004,2,FALSE)</f>
        <v>57</v>
      </c>
      <c r="N351" s="95">
        <v>0</v>
      </c>
      <c r="O351" s="93">
        <v>0</v>
      </c>
      <c r="P351" s="93" t="str">
        <f t="shared" si="164"/>
        <v>00</v>
      </c>
      <c r="Q351" s="96">
        <f>VLOOKUP(P351,'Tableau coefficient '!$A$3:$B$1004,2,FALSE)</f>
        <v>0</v>
      </c>
      <c r="R351" s="95">
        <v>0</v>
      </c>
      <c r="S351" s="93">
        <v>0</v>
      </c>
      <c r="T351" s="93" t="str">
        <f t="shared" si="165"/>
        <v>00</v>
      </c>
      <c r="U351" s="96">
        <f>VLOOKUP(T351,'Tableau coefficient '!$A$3:$B$1004,2,FALSE)</f>
        <v>0</v>
      </c>
      <c r="V351" s="83" t="s">
        <v>1507</v>
      </c>
      <c r="W351" s="84">
        <v>45</v>
      </c>
      <c r="X351" s="84" t="str">
        <f t="shared" si="166"/>
        <v>S45</v>
      </c>
      <c r="Y351" s="85">
        <f>(VLOOKUP(X351,'Tableau coefficient '!$A$3:$B$1004,2,FALSE))*2</f>
        <v>147</v>
      </c>
      <c r="Z351" s="83">
        <v>0</v>
      </c>
      <c r="AA351" s="75">
        <v>0</v>
      </c>
      <c r="AB351" s="84" t="str">
        <f t="shared" si="167"/>
        <v>00</v>
      </c>
      <c r="AC351" s="85">
        <f>(VLOOKUP(AB351,'Tableau coefficient '!$A$3:$B$1004,2,FALSE))*2</f>
        <v>0</v>
      </c>
      <c r="AD351" s="95" t="s">
        <v>1507</v>
      </c>
      <c r="AE351" s="93">
        <v>45</v>
      </c>
      <c r="AF351" s="93" t="str">
        <f t="shared" si="177"/>
        <v>S45</v>
      </c>
      <c r="AG351" s="96">
        <f>VLOOKUP(AF351,'Tableau coefficient '!$A$3:$B$1004,2,FALSE)</f>
        <v>73.5</v>
      </c>
      <c r="AH351" s="95">
        <v>0</v>
      </c>
      <c r="AI351" s="93">
        <v>0</v>
      </c>
      <c r="AJ351" s="93" t="str">
        <f t="shared" si="169"/>
        <v>00</v>
      </c>
      <c r="AK351" s="96">
        <f>VLOOKUP(AJ351,'Tableau coefficient '!$A$3:$B$1004,2,FALSE)</f>
        <v>0</v>
      </c>
      <c r="AL351" s="95" t="s">
        <v>5</v>
      </c>
      <c r="AM351" s="93">
        <v>115</v>
      </c>
      <c r="AN351" s="93" t="str">
        <f t="shared" si="170"/>
        <v>M115</v>
      </c>
      <c r="AO351" s="96">
        <f>VLOOKUP(AN351,'Tableau coefficient '!$A$3:$B$1004,2,FALSE)</f>
        <v>28</v>
      </c>
      <c r="AP351" s="95">
        <v>0</v>
      </c>
      <c r="AQ351" s="93">
        <v>0</v>
      </c>
      <c r="AR351" s="93" t="str">
        <f t="shared" si="171"/>
        <v>00</v>
      </c>
      <c r="AS351" s="96">
        <f>VLOOKUP(AR351,'Tableau coefficient '!$A$3:$B$1004,2,FALSE)</f>
        <v>0</v>
      </c>
      <c r="AT351" s="95">
        <v>0</v>
      </c>
      <c r="AU351" s="93">
        <v>0</v>
      </c>
      <c r="AV351" s="93" t="str">
        <f t="shared" si="172"/>
        <v>00</v>
      </c>
      <c r="AW351" s="96">
        <f>VLOOKUP(AV351,'Tableau coefficient '!$A$3:$B$1004,2,FALSE)</f>
        <v>0</v>
      </c>
      <c r="AX351" s="95">
        <v>0</v>
      </c>
      <c r="AY351" s="93">
        <v>0</v>
      </c>
      <c r="AZ351" s="93" t="str">
        <f t="shared" si="173"/>
        <v>00</v>
      </c>
      <c r="BA351" s="96">
        <f>VLOOKUP(AZ351,'Tableau coefficient '!$A$3:$B$1004,2,FALSE)</f>
        <v>0</v>
      </c>
      <c r="BB351" s="83" t="s">
        <v>1507</v>
      </c>
      <c r="BC351" s="84">
        <v>56</v>
      </c>
      <c r="BD351" s="84" t="str">
        <f t="shared" si="174"/>
        <v>S56</v>
      </c>
      <c r="BE351" s="85">
        <f>(VLOOKUP(BD351,'Tableau coefficient '!$A$3:$B$1004,2,FALSE))*2</f>
        <v>130.5</v>
      </c>
      <c r="BF351" s="95">
        <v>0</v>
      </c>
      <c r="BG351" s="93">
        <v>0</v>
      </c>
      <c r="BH351" s="93" t="str">
        <f t="shared" si="175"/>
        <v>00</v>
      </c>
      <c r="BI351" s="96">
        <f>VLOOKUP(BH351,'Tableau coefficient '!$A$3:$B$1004,2,FALSE)</f>
        <v>0</v>
      </c>
      <c r="BJ351" s="95">
        <v>0</v>
      </c>
      <c r="BK351" s="93">
        <v>0</v>
      </c>
      <c r="BL351" s="93" t="str">
        <f t="shared" si="176"/>
        <v>00</v>
      </c>
      <c r="BM351" s="96">
        <f>VLOOKUP(BL351,'Tableau coefficient '!$A$3:$B$1004,2,FALSE)</f>
        <v>0</v>
      </c>
      <c r="BN351" s="97">
        <f t="shared" si="196"/>
        <v>436</v>
      </c>
      <c r="BO351" s="93">
        <f t="shared" si="195"/>
        <v>141</v>
      </c>
    </row>
    <row r="352" spans="1:67" ht="14" customHeight="1">
      <c r="A352" s="98" t="s">
        <v>1379</v>
      </c>
      <c r="B352" s="94" t="s">
        <v>1380</v>
      </c>
      <c r="C352" s="74" t="s">
        <v>19</v>
      </c>
      <c r="D352" s="74" t="s">
        <v>1650</v>
      </c>
      <c r="E352" s="94" t="s">
        <v>14</v>
      </c>
      <c r="F352" s="95" t="s">
        <v>1507</v>
      </c>
      <c r="G352" s="93">
        <v>45</v>
      </c>
      <c r="H352" s="93" t="str">
        <f t="shared" si="162"/>
        <v>S45</v>
      </c>
      <c r="I352" s="96">
        <f>VLOOKUP(H352,'Tableau coefficient '!$A$3:$B$1004,2,FALSE)</f>
        <v>73.5</v>
      </c>
      <c r="J352" s="95">
        <v>0</v>
      </c>
      <c r="K352" s="93">
        <v>0</v>
      </c>
      <c r="L352" s="93" t="str">
        <f t="shared" si="163"/>
        <v>00</v>
      </c>
      <c r="M352" s="96">
        <f>VLOOKUP(L352,'Tableau coefficient '!$A$3:$B$1004,2,FALSE)</f>
        <v>0</v>
      </c>
      <c r="N352" s="95">
        <v>0</v>
      </c>
      <c r="O352" s="93">
        <v>0</v>
      </c>
      <c r="P352" s="93" t="str">
        <f t="shared" si="164"/>
        <v>00</v>
      </c>
      <c r="Q352" s="96">
        <f>VLOOKUP(P352,'Tableau coefficient '!$A$3:$B$1004,2,FALSE)</f>
        <v>0</v>
      </c>
      <c r="R352" s="95">
        <v>0</v>
      </c>
      <c r="S352" s="93">
        <v>0</v>
      </c>
      <c r="T352" s="93" t="str">
        <f t="shared" si="165"/>
        <v>00</v>
      </c>
      <c r="U352" s="96">
        <f>VLOOKUP(T352,'Tableau coefficient '!$A$3:$B$1004,2,FALSE)</f>
        <v>0</v>
      </c>
      <c r="V352" s="83">
        <v>0</v>
      </c>
      <c r="W352" s="84">
        <v>0</v>
      </c>
      <c r="X352" s="84" t="str">
        <f t="shared" si="166"/>
        <v>00</v>
      </c>
      <c r="Y352" s="85">
        <f>(VLOOKUP(X352,'Tableau coefficient '!$A$3:$B$1004,2,FALSE))*2</f>
        <v>0</v>
      </c>
      <c r="Z352" s="83" t="s">
        <v>1507</v>
      </c>
      <c r="AA352" s="75">
        <v>22</v>
      </c>
      <c r="AB352" s="84" t="str">
        <f t="shared" si="167"/>
        <v>S22</v>
      </c>
      <c r="AC352" s="85">
        <f>(VLOOKUP(AB352,'Tableau coefficient '!$A$3:$B$1004,2,FALSE))*2</f>
        <v>181.5</v>
      </c>
      <c r="AD352" s="95">
        <v>0</v>
      </c>
      <c r="AE352" s="93">
        <v>0</v>
      </c>
      <c r="AF352" s="93" t="str">
        <f t="shared" si="177"/>
        <v>00</v>
      </c>
      <c r="AG352" s="96">
        <f>VLOOKUP(AF352,'Tableau coefficient '!$A$3:$B$1004,2,FALSE)</f>
        <v>0</v>
      </c>
      <c r="AH352" s="95">
        <v>0</v>
      </c>
      <c r="AI352" s="93">
        <v>0</v>
      </c>
      <c r="AJ352" s="93" t="str">
        <f t="shared" si="169"/>
        <v>00</v>
      </c>
      <c r="AK352" s="96">
        <f>VLOOKUP(AJ352,'Tableau coefficient '!$A$3:$B$1004,2,FALSE)</f>
        <v>0</v>
      </c>
      <c r="AL352" s="95">
        <v>0</v>
      </c>
      <c r="AM352" s="93">
        <v>0</v>
      </c>
      <c r="AN352" s="93" t="str">
        <f t="shared" si="170"/>
        <v>00</v>
      </c>
      <c r="AO352" s="96">
        <f>VLOOKUP(AN352,'Tableau coefficient '!$A$3:$B$1004,2,FALSE)</f>
        <v>0</v>
      </c>
      <c r="AP352" s="95">
        <v>0</v>
      </c>
      <c r="AQ352" s="93">
        <v>0</v>
      </c>
      <c r="AR352" s="93" t="str">
        <f t="shared" si="171"/>
        <v>00</v>
      </c>
      <c r="AS352" s="96">
        <f>VLOOKUP(AR352,'Tableau coefficient '!$A$3:$B$1004,2,FALSE)</f>
        <v>0</v>
      </c>
      <c r="AT352" s="95">
        <v>0</v>
      </c>
      <c r="AU352" s="93">
        <v>0</v>
      </c>
      <c r="AV352" s="93" t="str">
        <f t="shared" si="172"/>
        <v>00</v>
      </c>
      <c r="AW352" s="96">
        <f>VLOOKUP(AV352,'Tableau coefficient '!$A$3:$B$1004,2,FALSE)</f>
        <v>0</v>
      </c>
      <c r="AX352" s="95">
        <v>0</v>
      </c>
      <c r="AY352" s="93">
        <v>0</v>
      </c>
      <c r="AZ352" s="93" t="str">
        <f t="shared" si="173"/>
        <v>00</v>
      </c>
      <c r="BA352" s="96">
        <f>VLOOKUP(AZ352,'Tableau coefficient '!$A$3:$B$1004,2,FALSE)</f>
        <v>0</v>
      </c>
      <c r="BB352" s="83">
        <v>0</v>
      </c>
      <c r="BC352" s="84">
        <v>0</v>
      </c>
      <c r="BD352" s="84" t="str">
        <f t="shared" si="174"/>
        <v>00</v>
      </c>
      <c r="BE352" s="85">
        <f>(VLOOKUP(BD352,'Tableau coefficient '!$A$3:$B$1004,2,FALSE))*2</f>
        <v>0</v>
      </c>
      <c r="BF352" s="95">
        <v>0</v>
      </c>
      <c r="BG352" s="93">
        <v>0</v>
      </c>
      <c r="BH352" s="93" t="str">
        <f t="shared" si="175"/>
        <v>00</v>
      </c>
      <c r="BI352" s="96">
        <f>VLOOKUP(BH352,'Tableau coefficient '!$A$3:$B$1004,2,FALSE)</f>
        <v>0</v>
      </c>
      <c r="BJ352" s="95">
        <v>0</v>
      </c>
      <c r="BK352" s="93">
        <v>0</v>
      </c>
      <c r="BL352" s="93" t="str">
        <f t="shared" si="176"/>
        <v>00</v>
      </c>
      <c r="BM352" s="96">
        <f>VLOOKUP(BL352,'Tableau coefficient '!$A$3:$B$1004,2,FALSE)</f>
        <v>0</v>
      </c>
      <c r="BN352" s="97">
        <f t="shared" si="196"/>
        <v>255</v>
      </c>
      <c r="BO352" s="93">
        <f t="shared" si="195"/>
        <v>202</v>
      </c>
    </row>
    <row r="353" spans="1:67" ht="14" customHeight="1">
      <c r="A353" s="90" t="s">
        <v>1163</v>
      </c>
      <c r="B353" s="91" t="s">
        <v>1373</v>
      </c>
      <c r="C353" s="74" t="s">
        <v>19</v>
      </c>
      <c r="D353" s="74" t="s">
        <v>1647</v>
      </c>
      <c r="E353" s="94" t="s">
        <v>11</v>
      </c>
      <c r="F353" s="95" t="s">
        <v>1506</v>
      </c>
      <c r="G353" s="93">
        <v>26</v>
      </c>
      <c r="H353" s="93" t="str">
        <f t="shared" si="162"/>
        <v>XS26</v>
      </c>
      <c r="I353" s="96">
        <f>VLOOKUP(H353,'Tableau coefficient '!$A$3:$B$1004,2,FALSE)</f>
        <v>58.5</v>
      </c>
      <c r="J353" s="95" t="s">
        <v>1507</v>
      </c>
      <c r="K353" s="93">
        <v>41</v>
      </c>
      <c r="L353" s="93" t="str">
        <f t="shared" si="163"/>
        <v>S41</v>
      </c>
      <c r="M353" s="96">
        <f>VLOOKUP(L353,'Tableau coefficient '!$A$3:$B$1004,2,FALSE)</f>
        <v>76.5</v>
      </c>
      <c r="N353" s="95">
        <v>0</v>
      </c>
      <c r="O353" s="93">
        <v>0</v>
      </c>
      <c r="P353" s="93" t="str">
        <f t="shared" si="164"/>
        <v>00</v>
      </c>
      <c r="Q353" s="96">
        <f>VLOOKUP(P353,'Tableau coefficient '!$A$3:$B$1004,2,FALSE)</f>
        <v>0</v>
      </c>
      <c r="R353" s="95">
        <v>0</v>
      </c>
      <c r="S353" s="93">
        <v>0</v>
      </c>
      <c r="T353" s="93" t="str">
        <f t="shared" si="165"/>
        <v>00</v>
      </c>
      <c r="U353" s="96">
        <f>VLOOKUP(T353,'Tableau coefficient '!$A$3:$B$1004,2,FALSE)</f>
        <v>0</v>
      </c>
      <c r="V353" s="83">
        <v>0</v>
      </c>
      <c r="W353" s="84">
        <v>0</v>
      </c>
      <c r="X353" s="84" t="str">
        <f t="shared" si="166"/>
        <v>00</v>
      </c>
      <c r="Y353" s="85">
        <f>(VLOOKUP(X353,'Tableau coefficient '!$A$3:$B$1004,2,FALSE))*2</f>
        <v>0</v>
      </c>
      <c r="Z353" s="83" t="s">
        <v>1507</v>
      </c>
      <c r="AA353" s="75">
        <v>17</v>
      </c>
      <c r="AB353" s="84" t="str">
        <f t="shared" si="167"/>
        <v>S17</v>
      </c>
      <c r="AC353" s="85">
        <f>(VLOOKUP(AB353,'Tableau coefficient '!$A$3:$B$1004,2,FALSE))*2</f>
        <v>189</v>
      </c>
      <c r="AD353" s="95" t="s">
        <v>1507</v>
      </c>
      <c r="AE353" s="93">
        <v>40</v>
      </c>
      <c r="AF353" s="93" t="str">
        <f t="shared" si="168"/>
        <v>S40</v>
      </c>
      <c r="AG353" s="96">
        <f>VLOOKUP(AF353,'Tableau coefficient '!$A$3:$B$1004,2,FALSE)</f>
        <v>77.25</v>
      </c>
      <c r="AH353" s="95">
        <v>0</v>
      </c>
      <c r="AI353" s="93">
        <v>0</v>
      </c>
      <c r="AJ353" s="93" t="str">
        <f t="shared" si="169"/>
        <v>00</v>
      </c>
      <c r="AK353" s="96">
        <f>VLOOKUP(AJ353,'Tableau coefficient '!$A$3:$B$1004,2,FALSE)</f>
        <v>0</v>
      </c>
      <c r="AL353" s="95" t="s">
        <v>5</v>
      </c>
      <c r="AM353" s="93">
        <v>74</v>
      </c>
      <c r="AN353" s="93" t="str">
        <f t="shared" si="170"/>
        <v>M74</v>
      </c>
      <c r="AO353" s="96">
        <f>VLOOKUP(AN353,'Tableau coefficient '!$A$3:$B$1004,2,FALSE)</f>
        <v>69</v>
      </c>
      <c r="AP353" s="95">
        <v>0</v>
      </c>
      <c r="AQ353" s="93">
        <v>0</v>
      </c>
      <c r="AR353" s="93" t="str">
        <f t="shared" si="171"/>
        <v>00</v>
      </c>
      <c r="AS353" s="96">
        <f>VLOOKUP(AR353,'Tableau coefficient '!$A$3:$B$1004,2,FALSE)</f>
        <v>0</v>
      </c>
      <c r="AT353" s="95">
        <v>0</v>
      </c>
      <c r="AU353" s="93">
        <v>0</v>
      </c>
      <c r="AV353" s="93" t="str">
        <f t="shared" si="172"/>
        <v>00</v>
      </c>
      <c r="AW353" s="96">
        <f>VLOOKUP(AV353,'Tableau coefficient '!$A$3:$B$1004,2,FALSE)</f>
        <v>0</v>
      </c>
      <c r="AX353" s="95">
        <v>0</v>
      </c>
      <c r="AY353" s="93">
        <v>0</v>
      </c>
      <c r="AZ353" s="93" t="str">
        <f t="shared" si="173"/>
        <v>00</v>
      </c>
      <c r="BA353" s="96">
        <f>VLOOKUP(AZ353,'Tableau coefficient '!$A$3:$B$1004,2,FALSE)</f>
        <v>0</v>
      </c>
      <c r="BB353" s="83" t="s">
        <v>1507</v>
      </c>
      <c r="BC353" s="84">
        <v>58</v>
      </c>
      <c r="BD353" s="84" t="str">
        <f t="shared" si="174"/>
        <v>S58</v>
      </c>
      <c r="BE353" s="85">
        <f>(VLOOKUP(BD353,'Tableau coefficient '!$A$3:$B$1004,2,FALSE))*2</f>
        <v>127.5</v>
      </c>
      <c r="BF353" s="95">
        <v>0</v>
      </c>
      <c r="BG353" s="93">
        <v>0</v>
      </c>
      <c r="BH353" s="93" t="str">
        <f t="shared" si="175"/>
        <v>00</v>
      </c>
      <c r="BI353" s="96">
        <f>VLOOKUP(BH353,'Tableau coefficient '!$A$3:$B$1004,2,FALSE)</f>
        <v>0</v>
      </c>
      <c r="BJ353" s="95">
        <v>0</v>
      </c>
      <c r="BK353" s="93">
        <v>0</v>
      </c>
      <c r="BL353" s="93" t="str">
        <f t="shared" si="176"/>
        <v>00</v>
      </c>
      <c r="BM353" s="96">
        <f>VLOOKUP(BL353,'Tableau coefficient '!$A$3:$B$1004,2,FALSE)</f>
        <v>0</v>
      </c>
      <c r="BN353" s="97">
        <f t="shared" si="196"/>
        <v>597.75</v>
      </c>
      <c r="BO353" s="93">
        <f t="shared" si="195"/>
        <v>102</v>
      </c>
    </row>
    <row r="354" spans="1:67" ht="14" customHeight="1">
      <c r="A354" s="87" t="s">
        <v>1381</v>
      </c>
      <c r="B354" s="88" t="s">
        <v>1504</v>
      </c>
      <c r="C354" s="74" t="s">
        <v>19</v>
      </c>
      <c r="D354" s="74" t="s">
        <v>1649</v>
      </c>
      <c r="E354" s="94" t="s">
        <v>11</v>
      </c>
      <c r="F354" s="95">
        <v>0</v>
      </c>
      <c r="G354" s="93">
        <v>0</v>
      </c>
      <c r="H354" s="93" t="str">
        <f t="shared" si="162"/>
        <v>00</v>
      </c>
      <c r="I354" s="96">
        <f>VLOOKUP(H354,'Tableau coefficient '!$A$3:$B$1004,2,FALSE)</f>
        <v>0</v>
      </c>
      <c r="J354" s="95">
        <v>0</v>
      </c>
      <c r="K354" s="93">
        <v>0</v>
      </c>
      <c r="L354" s="93" t="str">
        <f t="shared" si="163"/>
        <v>00</v>
      </c>
      <c r="M354" s="96">
        <f>VLOOKUP(L354,'Tableau coefficient '!$A$3:$B$1004,2,FALSE)</f>
        <v>0</v>
      </c>
      <c r="N354" s="95">
        <v>0</v>
      </c>
      <c r="O354" s="93">
        <v>0</v>
      </c>
      <c r="P354" s="93" t="str">
        <f t="shared" si="164"/>
        <v>00</v>
      </c>
      <c r="Q354" s="96">
        <f>VLOOKUP(P354,'Tableau coefficient '!$A$3:$B$1004,2,FALSE)</f>
        <v>0</v>
      </c>
      <c r="R354" s="95">
        <v>0</v>
      </c>
      <c r="S354" s="93">
        <v>0</v>
      </c>
      <c r="T354" s="93" t="str">
        <f t="shared" si="165"/>
        <v>00</v>
      </c>
      <c r="U354" s="96">
        <f>VLOOKUP(T354,'Tableau coefficient '!$A$3:$B$1004,2,FALSE)</f>
        <v>0</v>
      </c>
      <c r="V354" s="83" t="s">
        <v>1507</v>
      </c>
      <c r="W354" s="84">
        <v>50</v>
      </c>
      <c r="X354" s="84" t="str">
        <f t="shared" si="166"/>
        <v>S50</v>
      </c>
      <c r="Y354" s="85">
        <f>(VLOOKUP(X354,'Tableau coefficient '!$A$3:$B$1004,2,FALSE))*2</f>
        <v>139.5</v>
      </c>
      <c r="Z354" s="83">
        <v>0</v>
      </c>
      <c r="AA354" s="75">
        <v>0</v>
      </c>
      <c r="AB354" s="84" t="str">
        <f t="shared" si="167"/>
        <v>00</v>
      </c>
      <c r="AC354" s="85">
        <f>(VLOOKUP(AB354,'Tableau coefficient '!$A$3:$B$1004,2,FALSE))*2</f>
        <v>0</v>
      </c>
      <c r="AD354" s="95">
        <v>0</v>
      </c>
      <c r="AE354" s="93">
        <v>0</v>
      </c>
      <c r="AF354" s="93" t="str">
        <f t="shared" si="168"/>
        <v>00</v>
      </c>
      <c r="AG354" s="96">
        <f>VLOOKUP(AF354,'Tableau coefficient '!$A$3:$B$1004,2,FALSE)</f>
        <v>0</v>
      </c>
      <c r="AH354" s="95">
        <v>0</v>
      </c>
      <c r="AI354" s="93">
        <v>0</v>
      </c>
      <c r="AJ354" s="93" t="str">
        <f t="shared" si="169"/>
        <v>00</v>
      </c>
      <c r="AK354" s="96">
        <f>VLOOKUP(AJ354,'Tableau coefficient '!$A$3:$B$1004,2,FALSE)</f>
        <v>0</v>
      </c>
      <c r="AL354" s="95" t="s">
        <v>1506</v>
      </c>
      <c r="AM354" s="93">
        <v>72</v>
      </c>
      <c r="AN354" s="93" t="str">
        <f t="shared" si="170"/>
        <v>XS72</v>
      </c>
      <c r="AO354" s="96">
        <f>VLOOKUP(AN354,'Tableau coefficient '!$A$3:$B$1004,2,FALSE)</f>
        <v>35.5</v>
      </c>
      <c r="AP354" s="95">
        <v>0</v>
      </c>
      <c r="AQ354" s="93">
        <v>0</v>
      </c>
      <c r="AR354" s="93" t="str">
        <f t="shared" si="171"/>
        <v>00</v>
      </c>
      <c r="AS354" s="96">
        <f>VLOOKUP(AR354,'Tableau coefficient '!$A$3:$B$1004,2,FALSE)</f>
        <v>0</v>
      </c>
      <c r="AT354" s="95">
        <v>0</v>
      </c>
      <c r="AU354" s="93">
        <v>0</v>
      </c>
      <c r="AV354" s="93" t="str">
        <f t="shared" si="172"/>
        <v>00</v>
      </c>
      <c r="AW354" s="96">
        <f>VLOOKUP(AV354,'Tableau coefficient '!$A$3:$B$1004,2,FALSE)</f>
        <v>0</v>
      </c>
      <c r="AX354" s="95">
        <v>0</v>
      </c>
      <c r="AY354" s="93">
        <v>0</v>
      </c>
      <c r="AZ354" s="93" t="str">
        <f t="shared" si="173"/>
        <v>00</v>
      </c>
      <c r="BA354" s="96">
        <f>VLOOKUP(AZ354,'Tableau coefficient '!$A$3:$B$1004,2,FALSE)</f>
        <v>0</v>
      </c>
      <c r="BB354" s="83" t="s">
        <v>1506</v>
      </c>
      <c r="BC354" s="84">
        <v>47</v>
      </c>
      <c r="BD354" s="84" t="str">
        <f t="shared" si="174"/>
        <v>XS47</v>
      </c>
      <c r="BE354" s="85">
        <f>(VLOOKUP(BD354,'Tableau coefficient '!$A$3:$B$1004,2,FALSE))*2</f>
        <v>96</v>
      </c>
      <c r="BF354" s="95">
        <v>0</v>
      </c>
      <c r="BG354" s="93">
        <v>0</v>
      </c>
      <c r="BH354" s="93" t="str">
        <f t="shared" si="175"/>
        <v>00</v>
      </c>
      <c r="BI354" s="96">
        <f>VLOOKUP(BH354,'Tableau coefficient '!$A$3:$B$1004,2,FALSE)</f>
        <v>0</v>
      </c>
      <c r="BJ354" s="95">
        <v>0</v>
      </c>
      <c r="BK354" s="93">
        <v>0</v>
      </c>
      <c r="BL354" s="93" t="str">
        <f t="shared" si="176"/>
        <v>00</v>
      </c>
      <c r="BM354" s="96">
        <f>VLOOKUP(BL354,'Tableau coefficient '!$A$3:$B$1004,2,FALSE)</f>
        <v>0</v>
      </c>
      <c r="BN354" s="97">
        <f t="shared" si="196"/>
        <v>271</v>
      </c>
      <c r="BO354" s="93">
        <f t="shared" si="195"/>
        <v>192</v>
      </c>
    </row>
    <row r="355" spans="1:67" ht="14" customHeight="1">
      <c r="A355" s="98" t="s">
        <v>1382</v>
      </c>
      <c r="B355" s="94" t="s">
        <v>1383</v>
      </c>
      <c r="C355" s="74" t="s">
        <v>19</v>
      </c>
      <c r="D355" s="74" t="s">
        <v>1650</v>
      </c>
      <c r="E355" s="94" t="s">
        <v>14</v>
      </c>
      <c r="F355" s="95">
        <v>0</v>
      </c>
      <c r="G355" s="93">
        <v>0</v>
      </c>
      <c r="H355" s="93" t="str">
        <f t="shared" si="162"/>
        <v>00</v>
      </c>
      <c r="I355" s="96">
        <f>VLOOKUP(H355,'Tableau coefficient '!$A$3:$B$1004,2,FALSE)</f>
        <v>0</v>
      </c>
      <c r="J355" s="95">
        <v>0</v>
      </c>
      <c r="K355" s="93">
        <v>0</v>
      </c>
      <c r="L355" s="93" t="str">
        <f t="shared" si="163"/>
        <v>00</v>
      </c>
      <c r="M355" s="96">
        <f>VLOOKUP(L355,'Tableau coefficient '!$A$3:$B$1004,2,FALSE)</f>
        <v>0</v>
      </c>
      <c r="N355" s="95">
        <v>0</v>
      </c>
      <c r="O355" s="93">
        <v>0</v>
      </c>
      <c r="P355" s="93" t="str">
        <f t="shared" si="164"/>
        <v>00</v>
      </c>
      <c r="Q355" s="96">
        <f>VLOOKUP(P355,'Tableau coefficient '!$A$3:$B$1004,2,FALSE)</f>
        <v>0</v>
      </c>
      <c r="R355" s="95">
        <v>0</v>
      </c>
      <c r="S355" s="93">
        <v>0</v>
      </c>
      <c r="T355" s="93" t="str">
        <f t="shared" si="165"/>
        <v>00</v>
      </c>
      <c r="U355" s="96">
        <f>VLOOKUP(T355,'Tableau coefficient '!$A$3:$B$1004,2,FALSE)</f>
        <v>0</v>
      </c>
      <c r="V355" s="83" t="s">
        <v>1507</v>
      </c>
      <c r="W355" s="84">
        <v>54</v>
      </c>
      <c r="X355" s="84" t="str">
        <f t="shared" si="166"/>
        <v>S54</v>
      </c>
      <c r="Y355" s="85">
        <f>(VLOOKUP(X355,'Tableau coefficient '!$A$3:$B$1004,2,FALSE))*2</f>
        <v>133.5</v>
      </c>
      <c r="Z355" s="83">
        <v>0</v>
      </c>
      <c r="AA355" s="75">
        <v>0</v>
      </c>
      <c r="AB355" s="84" t="str">
        <f t="shared" si="167"/>
        <v>00</v>
      </c>
      <c r="AC355" s="85">
        <f>(VLOOKUP(AB355,'Tableau coefficient '!$A$3:$B$1004,2,FALSE))*2</f>
        <v>0</v>
      </c>
      <c r="AD355" s="95">
        <v>0</v>
      </c>
      <c r="AE355" s="93">
        <v>0</v>
      </c>
      <c r="AF355" s="93" t="str">
        <f t="shared" si="168"/>
        <v>00</v>
      </c>
      <c r="AG355" s="96">
        <f>VLOOKUP(AF355,'Tableau coefficient '!$A$3:$B$1004,2,FALSE)</f>
        <v>0</v>
      </c>
      <c r="AH355" s="95">
        <v>0</v>
      </c>
      <c r="AI355" s="93">
        <v>0</v>
      </c>
      <c r="AJ355" s="93" t="str">
        <f t="shared" si="169"/>
        <v>00</v>
      </c>
      <c r="AK355" s="96">
        <f>VLOOKUP(AJ355,'Tableau coefficient '!$A$3:$B$1004,2,FALSE)</f>
        <v>0</v>
      </c>
      <c r="AL355" s="95">
        <v>0</v>
      </c>
      <c r="AM355" s="93">
        <v>0</v>
      </c>
      <c r="AN355" s="93" t="str">
        <f t="shared" si="170"/>
        <v>00</v>
      </c>
      <c r="AO355" s="96">
        <f>VLOOKUP(AN355,'Tableau coefficient '!$A$3:$B$1004,2,FALSE)</f>
        <v>0</v>
      </c>
      <c r="AP355" s="95">
        <v>0</v>
      </c>
      <c r="AQ355" s="93">
        <v>0</v>
      </c>
      <c r="AR355" s="93" t="str">
        <f t="shared" si="171"/>
        <v>00</v>
      </c>
      <c r="AS355" s="96">
        <f>VLOOKUP(AR355,'Tableau coefficient '!$A$3:$B$1004,2,FALSE)</f>
        <v>0</v>
      </c>
      <c r="AT355" s="95">
        <v>0</v>
      </c>
      <c r="AU355" s="93">
        <v>0</v>
      </c>
      <c r="AV355" s="93" t="str">
        <f t="shared" si="172"/>
        <v>00</v>
      </c>
      <c r="AW355" s="96">
        <f>VLOOKUP(AV355,'Tableau coefficient '!$A$3:$B$1004,2,FALSE)</f>
        <v>0</v>
      </c>
      <c r="AX355" s="95">
        <v>0</v>
      </c>
      <c r="AY355" s="93">
        <v>0</v>
      </c>
      <c r="AZ355" s="93" t="str">
        <f t="shared" si="173"/>
        <v>00</v>
      </c>
      <c r="BA355" s="96">
        <f>VLOOKUP(AZ355,'Tableau coefficient '!$A$3:$B$1004,2,FALSE)</f>
        <v>0</v>
      </c>
      <c r="BB355" s="83">
        <v>0</v>
      </c>
      <c r="BC355" s="84">
        <v>0</v>
      </c>
      <c r="BD355" s="84" t="str">
        <f t="shared" si="174"/>
        <v>00</v>
      </c>
      <c r="BE355" s="85">
        <f>(VLOOKUP(BD355,'Tableau coefficient '!$A$3:$B$1004,2,FALSE))*2</f>
        <v>0</v>
      </c>
      <c r="BF355" s="95">
        <v>0</v>
      </c>
      <c r="BG355" s="93">
        <v>0</v>
      </c>
      <c r="BH355" s="93" t="str">
        <f t="shared" si="175"/>
        <v>00</v>
      </c>
      <c r="BI355" s="96">
        <f>VLOOKUP(BH355,'Tableau coefficient '!$A$3:$B$1004,2,FALSE)</f>
        <v>0</v>
      </c>
      <c r="BJ355" s="95">
        <v>0</v>
      </c>
      <c r="BK355" s="93">
        <v>0</v>
      </c>
      <c r="BL355" s="93" t="str">
        <f t="shared" si="176"/>
        <v>00</v>
      </c>
      <c r="BM355" s="96">
        <f>VLOOKUP(BL355,'Tableau coefficient '!$A$3:$B$1004,2,FALSE)</f>
        <v>0</v>
      </c>
      <c r="BN355" s="97">
        <f t="shared" si="196"/>
        <v>133.5</v>
      </c>
      <c r="BO355" s="93">
        <f t="shared" si="195"/>
        <v>260</v>
      </c>
    </row>
    <row r="356" spans="1:67" ht="14" customHeight="1">
      <c r="A356" s="98" t="s">
        <v>1384</v>
      </c>
      <c r="B356" s="94" t="s">
        <v>1385</v>
      </c>
      <c r="C356" s="74" t="s">
        <v>19</v>
      </c>
      <c r="D356" s="74" t="s">
        <v>1648</v>
      </c>
      <c r="E356" s="94" t="s">
        <v>14</v>
      </c>
      <c r="F356" s="95" t="s">
        <v>1507</v>
      </c>
      <c r="G356" s="93">
        <v>46</v>
      </c>
      <c r="H356" s="93" t="str">
        <f t="shared" si="162"/>
        <v>S46</v>
      </c>
      <c r="I356" s="96">
        <f>VLOOKUP(H356,'Tableau coefficient '!$A$3:$B$1004,2,FALSE)</f>
        <v>72.75</v>
      </c>
      <c r="J356" s="95">
        <v>0</v>
      </c>
      <c r="K356" s="93">
        <v>0</v>
      </c>
      <c r="L356" s="93" t="str">
        <f t="shared" si="163"/>
        <v>00</v>
      </c>
      <c r="M356" s="96">
        <f>VLOOKUP(L356,'Tableau coefficient '!$A$3:$B$1004,2,FALSE)</f>
        <v>0</v>
      </c>
      <c r="N356" s="95">
        <v>0</v>
      </c>
      <c r="O356" s="93">
        <v>0</v>
      </c>
      <c r="P356" s="93" t="str">
        <f t="shared" si="164"/>
        <v>00</v>
      </c>
      <c r="Q356" s="96">
        <f>VLOOKUP(P356,'Tableau coefficient '!$A$3:$B$1004,2,FALSE)</f>
        <v>0</v>
      </c>
      <c r="R356" s="95">
        <v>0</v>
      </c>
      <c r="S356" s="93">
        <v>0</v>
      </c>
      <c r="T356" s="93" t="str">
        <f t="shared" si="165"/>
        <v>00</v>
      </c>
      <c r="U356" s="96">
        <f>VLOOKUP(T356,'Tableau coefficient '!$A$3:$B$1004,2,FALSE)</f>
        <v>0</v>
      </c>
      <c r="V356" s="83">
        <v>0</v>
      </c>
      <c r="W356" s="84">
        <v>0</v>
      </c>
      <c r="X356" s="84" t="str">
        <f t="shared" si="166"/>
        <v>00</v>
      </c>
      <c r="Y356" s="85">
        <f>(VLOOKUP(X356,'Tableau coefficient '!$A$3:$B$1004,2,FALSE))*2</f>
        <v>0</v>
      </c>
      <c r="Z356" s="83">
        <v>0</v>
      </c>
      <c r="AA356" s="75">
        <v>0</v>
      </c>
      <c r="AB356" s="84" t="str">
        <f t="shared" si="167"/>
        <v>00</v>
      </c>
      <c r="AC356" s="85">
        <f>(VLOOKUP(AB356,'Tableau coefficient '!$A$3:$B$1004,2,FALSE))*2</f>
        <v>0</v>
      </c>
      <c r="AD356" s="95">
        <v>0</v>
      </c>
      <c r="AE356" s="93">
        <v>0</v>
      </c>
      <c r="AF356" s="93" t="str">
        <f t="shared" si="168"/>
        <v>00</v>
      </c>
      <c r="AG356" s="96">
        <f>VLOOKUP(AF356,'Tableau coefficient '!$A$3:$B$1004,2,FALSE)</f>
        <v>0</v>
      </c>
      <c r="AH356" s="95">
        <v>0</v>
      </c>
      <c r="AI356" s="93">
        <v>0</v>
      </c>
      <c r="AJ356" s="93" t="str">
        <f t="shared" si="169"/>
        <v>00</v>
      </c>
      <c r="AK356" s="96">
        <f>VLOOKUP(AJ356,'Tableau coefficient '!$A$3:$B$1004,2,FALSE)</f>
        <v>0</v>
      </c>
      <c r="AL356" s="95">
        <v>0</v>
      </c>
      <c r="AM356" s="93">
        <v>0</v>
      </c>
      <c r="AN356" s="93" t="str">
        <f t="shared" si="170"/>
        <v>00</v>
      </c>
      <c r="AO356" s="96">
        <f>VLOOKUP(AN356,'Tableau coefficient '!$A$3:$B$1004,2,FALSE)</f>
        <v>0</v>
      </c>
      <c r="AP356" s="95">
        <v>0</v>
      </c>
      <c r="AQ356" s="93">
        <v>0</v>
      </c>
      <c r="AR356" s="93" t="str">
        <f t="shared" si="171"/>
        <v>00</v>
      </c>
      <c r="AS356" s="96">
        <f>VLOOKUP(AR356,'Tableau coefficient '!$A$3:$B$1004,2,FALSE)</f>
        <v>0</v>
      </c>
      <c r="AT356" s="95">
        <v>0</v>
      </c>
      <c r="AU356" s="93">
        <v>0</v>
      </c>
      <c r="AV356" s="93" t="str">
        <f t="shared" si="172"/>
        <v>00</v>
      </c>
      <c r="AW356" s="96">
        <f>VLOOKUP(AV356,'Tableau coefficient '!$A$3:$B$1004,2,FALSE)</f>
        <v>0</v>
      </c>
      <c r="AX356" s="95">
        <v>0</v>
      </c>
      <c r="AY356" s="93">
        <v>0</v>
      </c>
      <c r="AZ356" s="93" t="str">
        <f t="shared" si="173"/>
        <v>00</v>
      </c>
      <c r="BA356" s="96">
        <f>VLOOKUP(AZ356,'Tableau coefficient '!$A$3:$B$1004,2,FALSE)</f>
        <v>0</v>
      </c>
      <c r="BB356" s="83">
        <v>0</v>
      </c>
      <c r="BC356" s="84">
        <v>0</v>
      </c>
      <c r="BD356" s="84" t="str">
        <f t="shared" si="174"/>
        <v>00</v>
      </c>
      <c r="BE356" s="85">
        <f>(VLOOKUP(BD356,'Tableau coefficient '!$A$3:$B$1004,2,FALSE))*2</f>
        <v>0</v>
      </c>
      <c r="BF356" s="95">
        <v>0</v>
      </c>
      <c r="BG356" s="93">
        <v>0</v>
      </c>
      <c r="BH356" s="93" t="str">
        <f t="shared" si="175"/>
        <v>00</v>
      </c>
      <c r="BI356" s="96">
        <f>VLOOKUP(BH356,'Tableau coefficient '!$A$3:$B$1004,2,FALSE)</f>
        <v>0</v>
      </c>
      <c r="BJ356" s="95">
        <v>0</v>
      </c>
      <c r="BK356" s="93">
        <v>0</v>
      </c>
      <c r="BL356" s="93" t="str">
        <f t="shared" si="176"/>
        <v>00</v>
      </c>
      <c r="BM356" s="96">
        <f>VLOOKUP(BL356,'Tableau coefficient '!$A$3:$B$1004,2,FALSE)</f>
        <v>0</v>
      </c>
      <c r="BN356" s="97">
        <f t="shared" si="196"/>
        <v>72.75</v>
      </c>
      <c r="BO356" s="93">
        <f t="shared" si="195"/>
        <v>282</v>
      </c>
    </row>
    <row r="357" spans="1:67" ht="14" customHeight="1">
      <c r="A357" s="98" t="s">
        <v>1386</v>
      </c>
      <c r="B357" s="94" t="s">
        <v>1387</v>
      </c>
      <c r="C357" s="74" t="s">
        <v>19</v>
      </c>
      <c r="D357" s="74" t="s">
        <v>1647</v>
      </c>
      <c r="E357" s="94" t="s">
        <v>11</v>
      </c>
      <c r="F357" s="95" t="s">
        <v>1507</v>
      </c>
      <c r="G357" s="93">
        <v>59</v>
      </c>
      <c r="H357" s="93" t="str">
        <f t="shared" si="162"/>
        <v>S59</v>
      </c>
      <c r="I357" s="96">
        <f>VLOOKUP(H357,'Tableau coefficient '!$A$3:$B$1004,2,FALSE)</f>
        <v>63</v>
      </c>
      <c r="J357" s="95">
        <v>0</v>
      </c>
      <c r="K357" s="93">
        <v>0</v>
      </c>
      <c r="L357" s="93" t="str">
        <f t="shared" si="163"/>
        <v>00</v>
      </c>
      <c r="M357" s="96">
        <f>VLOOKUP(L357,'Tableau coefficient '!$A$3:$B$1004,2,FALSE)</f>
        <v>0</v>
      </c>
      <c r="N357" s="95" t="s">
        <v>5</v>
      </c>
      <c r="O357" s="93">
        <v>30</v>
      </c>
      <c r="P357" s="93" t="str">
        <f t="shared" si="164"/>
        <v>M30</v>
      </c>
      <c r="Q357" s="96">
        <f>VLOOKUP(P357,'Tableau coefficient '!$A$3:$B$1004,2,FALSE)</f>
        <v>113</v>
      </c>
      <c r="R357" s="95">
        <v>0</v>
      </c>
      <c r="S357" s="93">
        <v>0</v>
      </c>
      <c r="T357" s="93" t="str">
        <f t="shared" si="165"/>
        <v>00</v>
      </c>
      <c r="U357" s="96">
        <f>VLOOKUP(T357,'Tableau coefficient '!$A$3:$B$1004,2,FALSE)</f>
        <v>0</v>
      </c>
      <c r="V357" s="83">
        <v>0</v>
      </c>
      <c r="W357" s="84">
        <v>0</v>
      </c>
      <c r="X357" s="84" t="str">
        <f t="shared" si="166"/>
        <v>00</v>
      </c>
      <c r="Y357" s="85">
        <f>(VLOOKUP(X357,'Tableau coefficient '!$A$3:$B$1004,2,FALSE))*2</f>
        <v>0</v>
      </c>
      <c r="Z357" s="83" t="s">
        <v>1507</v>
      </c>
      <c r="AA357" s="75">
        <v>17</v>
      </c>
      <c r="AB357" s="84" t="str">
        <f t="shared" si="167"/>
        <v>S17</v>
      </c>
      <c r="AC357" s="85">
        <f>(VLOOKUP(AB357,'Tableau coefficient '!$A$3:$B$1004,2,FALSE))*2</f>
        <v>189</v>
      </c>
      <c r="AD357" s="95">
        <v>0</v>
      </c>
      <c r="AE357" s="93">
        <v>0</v>
      </c>
      <c r="AF357" s="93" t="str">
        <f t="shared" si="168"/>
        <v>00</v>
      </c>
      <c r="AG357" s="96">
        <f>VLOOKUP(AF357,'Tableau coefficient '!$A$3:$B$1004,2,FALSE)</f>
        <v>0</v>
      </c>
      <c r="AH357" s="95">
        <v>0</v>
      </c>
      <c r="AI357" s="93">
        <v>0</v>
      </c>
      <c r="AJ357" s="93" t="str">
        <f t="shared" si="169"/>
        <v>00</v>
      </c>
      <c r="AK357" s="96">
        <f>VLOOKUP(AJ357,'Tableau coefficient '!$A$3:$B$1004,2,FALSE)</f>
        <v>0</v>
      </c>
      <c r="AL357" s="95">
        <v>0</v>
      </c>
      <c r="AM357" s="93">
        <v>0</v>
      </c>
      <c r="AN357" s="93" t="str">
        <f t="shared" si="170"/>
        <v>00</v>
      </c>
      <c r="AO357" s="96">
        <f>VLOOKUP(AN357,'Tableau coefficient '!$A$3:$B$1004,2,FALSE)</f>
        <v>0</v>
      </c>
      <c r="AP357" s="95">
        <v>0</v>
      </c>
      <c r="AQ357" s="93">
        <v>0</v>
      </c>
      <c r="AR357" s="93" t="str">
        <f t="shared" si="171"/>
        <v>00</v>
      </c>
      <c r="AS357" s="96">
        <f>VLOOKUP(AR357,'Tableau coefficient '!$A$3:$B$1004,2,FALSE)</f>
        <v>0</v>
      </c>
      <c r="AT357" s="95">
        <v>0</v>
      </c>
      <c r="AU357" s="93">
        <v>0</v>
      </c>
      <c r="AV357" s="93" t="str">
        <f t="shared" si="172"/>
        <v>00</v>
      </c>
      <c r="AW357" s="96">
        <f>VLOOKUP(AV357,'Tableau coefficient '!$A$3:$B$1004,2,FALSE)</f>
        <v>0</v>
      </c>
      <c r="AX357" s="95">
        <v>0</v>
      </c>
      <c r="AY357" s="93">
        <v>0</v>
      </c>
      <c r="AZ357" s="93" t="str">
        <f t="shared" si="173"/>
        <v>00</v>
      </c>
      <c r="BA357" s="96">
        <f>VLOOKUP(AZ357,'Tableau coefficient '!$A$3:$B$1004,2,FALSE)</f>
        <v>0</v>
      </c>
      <c r="BB357" s="83" t="s">
        <v>1507</v>
      </c>
      <c r="BC357" s="84">
        <v>57</v>
      </c>
      <c r="BD357" s="84" t="str">
        <f t="shared" si="174"/>
        <v>S57</v>
      </c>
      <c r="BE357" s="85">
        <f>(VLOOKUP(BD357,'Tableau coefficient '!$A$3:$B$1004,2,FALSE))*2</f>
        <v>129</v>
      </c>
      <c r="BF357" s="95">
        <v>0</v>
      </c>
      <c r="BG357" s="93">
        <v>0</v>
      </c>
      <c r="BH357" s="93" t="str">
        <f t="shared" si="175"/>
        <v>00</v>
      </c>
      <c r="BI357" s="96">
        <f>VLOOKUP(BH357,'Tableau coefficient '!$A$3:$B$1004,2,FALSE)</f>
        <v>0</v>
      </c>
      <c r="BJ357" s="95">
        <v>0</v>
      </c>
      <c r="BK357" s="93">
        <v>0</v>
      </c>
      <c r="BL357" s="93" t="str">
        <f t="shared" si="176"/>
        <v>00</v>
      </c>
      <c r="BM357" s="96">
        <f>VLOOKUP(BL357,'Tableau coefficient '!$A$3:$B$1004,2,FALSE)</f>
        <v>0</v>
      </c>
      <c r="BN357" s="97">
        <f t="shared" si="196"/>
        <v>494</v>
      </c>
      <c r="BO357" s="93">
        <f t="shared" si="195"/>
        <v>123</v>
      </c>
    </row>
    <row r="358" spans="1:67" ht="14" customHeight="1">
      <c r="A358" s="98" t="s">
        <v>1388</v>
      </c>
      <c r="B358" s="94" t="s">
        <v>1389</v>
      </c>
      <c r="C358" s="74" t="s">
        <v>19</v>
      </c>
      <c r="D358" s="74" t="s">
        <v>1647</v>
      </c>
      <c r="E358" s="94" t="s">
        <v>1067</v>
      </c>
      <c r="F358" s="95">
        <v>0</v>
      </c>
      <c r="G358" s="93">
        <v>0</v>
      </c>
      <c r="H358" s="93" t="str">
        <f t="shared" ref="H358:H369" si="197">(F358&amp;G358)</f>
        <v>00</v>
      </c>
      <c r="I358" s="96">
        <f>VLOOKUP(H358,'Tableau coefficient '!$A$3:$B$1004,2,FALSE)</f>
        <v>0</v>
      </c>
      <c r="J358" s="95" t="s">
        <v>1507</v>
      </c>
      <c r="K358" s="93">
        <v>38</v>
      </c>
      <c r="L358" s="93" t="str">
        <f t="shared" ref="L358:L369" si="198">(J358&amp;K358)</f>
        <v>S38</v>
      </c>
      <c r="M358" s="96">
        <f>VLOOKUP(L358,'Tableau coefficient '!$A$3:$B$1004,2,FALSE)</f>
        <v>78.75</v>
      </c>
      <c r="N358" s="95">
        <v>0</v>
      </c>
      <c r="O358" s="93">
        <v>0</v>
      </c>
      <c r="P358" s="93" t="str">
        <f t="shared" ref="P358:P369" si="199">(N358&amp;O358)</f>
        <v>00</v>
      </c>
      <c r="Q358" s="96">
        <f>VLOOKUP(P358,'Tableau coefficient '!$A$3:$B$1004,2,FALSE)</f>
        <v>0</v>
      </c>
      <c r="R358" s="95" t="s">
        <v>1507</v>
      </c>
      <c r="S358" s="93">
        <v>48</v>
      </c>
      <c r="T358" s="93" t="str">
        <f t="shared" ref="T358:T369" si="200">(R358&amp;S358)</f>
        <v>S48</v>
      </c>
      <c r="U358" s="96">
        <f>VLOOKUP(T358,'Tableau coefficient '!$A$3:$B$1004,2,FALSE)</f>
        <v>71.25</v>
      </c>
      <c r="V358" s="83">
        <v>0</v>
      </c>
      <c r="W358" s="84">
        <v>0</v>
      </c>
      <c r="X358" s="84" t="str">
        <f t="shared" ref="X358:X369" si="201">(V358&amp;W358)</f>
        <v>00</v>
      </c>
      <c r="Y358" s="85">
        <f>(VLOOKUP(X358,'Tableau coefficient '!$A$3:$B$1004,2,FALSE))*2</f>
        <v>0</v>
      </c>
      <c r="Z358" s="83">
        <v>0</v>
      </c>
      <c r="AA358" s="75">
        <v>0</v>
      </c>
      <c r="AB358" s="84" t="str">
        <f t="shared" ref="AB358:AB369" si="202">(Z358&amp;AA358)</f>
        <v>00</v>
      </c>
      <c r="AC358" s="85">
        <f>(VLOOKUP(AB358,'Tableau coefficient '!$A$3:$B$1004,2,FALSE))*2</f>
        <v>0</v>
      </c>
      <c r="AD358" s="95">
        <v>0</v>
      </c>
      <c r="AE358" s="93">
        <v>0</v>
      </c>
      <c r="AF358" s="93" t="str">
        <f t="shared" ref="AF358:AF369" si="203">(AD358&amp;AE358)</f>
        <v>00</v>
      </c>
      <c r="AG358" s="96">
        <f>VLOOKUP(AF358,'Tableau coefficient '!$A$3:$B$1004,2,FALSE)</f>
        <v>0</v>
      </c>
      <c r="AH358" s="95">
        <v>0</v>
      </c>
      <c r="AI358" s="93">
        <v>0</v>
      </c>
      <c r="AJ358" s="93" t="str">
        <f t="shared" ref="AJ358:AJ369" si="204">(AH358&amp;AI358)</f>
        <v>00</v>
      </c>
      <c r="AK358" s="96">
        <f>VLOOKUP(AJ358,'Tableau coefficient '!$A$3:$B$1004,2,FALSE)</f>
        <v>0</v>
      </c>
      <c r="AL358" s="95" t="s">
        <v>5</v>
      </c>
      <c r="AM358" s="93">
        <v>84</v>
      </c>
      <c r="AN358" s="93" t="str">
        <f t="shared" ref="AN358:AN369" si="205">(AL358&amp;AM358)</f>
        <v>M84</v>
      </c>
      <c r="AO358" s="96">
        <f>VLOOKUP(AN358,'Tableau coefficient '!$A$3:$B$1004,2,FALSE)</f>
        <v>59</v>
      </c>
      <c r="AP358" s="95">
        <v>0</v>
      </c>
      <c r="AQ358" s="93">
        <v>0</v>
      </c>
      <c r="AR358" s="93" t="str">
        <f t="shared" ref="AR358:AR369" si="206">(AP358&amp;AQ358)</f>
        <v>00</v>
      </c>
      <c r="AS358" s="96">
        <f>VLOOKUP(AR358,'Tableau coefficient '!$A$3:$B$1004,2,FALSE)</f>
        <v>0</v>
      </c>
      <c r="AT358" s="95">
        <v>0</v>
      </c>
      <c r="AU358" s="93">
        <v>0</v>
      </c>
      <c r="AV358" s="93" t="str">
        <f t="shared" ref="AV358:AV369" si="207">(AT358&amp;AU358)</f>
        <v>00</v>
      </c>
      <c r="AW358" s="96">
        <f>VLOOKUP(AV358,'Tableau coefficient '!$A$3:$B$1004,2,FALSE)</f>
        <v>0</v>
      </c>
      <c r="AX358" s="95">
        <v>0</v>
      </c>
      <c r="AY358" s="93">
        <v>0</v>
      </c>
      <c r="AZ358" s="93" t="str">
        <f t="shared" ref="AZ358:AZ369" si="208">(AX358&amp;AY358)</f>
        <v>00</v>
      </c>
      <c r="BA358" s="96">
        <f>VLOOKUP(AZ358,'Tableau coefficient '!$A$3:$B$1004,2,FALSE)</f>
        <v>0</v>
      </c>
      <c r="BB358" s="83">
        <v>0</v>
      </c>
      <c r="BC358" s="84">
        <v>0</v>
      </c>
      <c r="BD358" s="84" t="str">
        <f t="shared" ref="BD358:BD369" si="209">(BB358&amp;BC358)</f>
        <v>00</v>
      </c>
      <c r="BE358" s="85">
        <f>(VLOOKUP(BD358,'Tableau coefficient '!$A$3:$B$1004,2,FALSE))*2</f>
        <v>0</v>
      </c>
      <c r="BF358" s="95">
        <v>0</v>
      </c>
      <c r="BG358" s="93">
        <v>0</v>
      </c>
      <c r="BH358" s="93" t="str">
        <f t="shared" ref="BH358:BH369" si="210">(BF358&amp;BG358)</f>
        <v>00</v>
      </c>
      <c r="BI358" s="96">
        <f>VLOOKUP(BH358,'Tableau coefficient '!$A$3:$B$1004,2,FALSE)</f>
        <v>0</v>
      </c>
      <c r="BJ358" s="95">
        <v>0</v>
      </c>
      <c r="BK358" s="93">
        <v>0</v>
      </c>
      <c r="BL358" s="93" t="str">
        <f t="shared" ref="BL358:BL369" si="211">(BJ358&amp;BK358)</f>
        <v>00</v>
      </c>
      <c r="BM358" s="96">
        <f>VLOOKUP(BL358,'Tableau coefficient '!$A$3:$B$1004,2,FALSE)</f>
        <v>0</v>
      </c>
      <c r="BN358" s="97">
        <f t="shared" si="196"/>
        <v>209</v>
      </c>
      <c r="BO358" s="93">
        <f t="shared" si="195"/>
        <v>223</v>
      </c>
    </row>
    <row r="359" spans="1:67" ht="14" customHeight="1">
      <c r="A359" s="76" t="s">
        <v>1390</v>
      </c>
      <c r="B359" s="77" t="s">
        <v>1391</v>
      </c>
      <c r="C359" s="74" t="s">
        <v>19</v>
      </c>
      <c r="D359" s="74" t="s">
        <v>1650</v>
      </c>
      <c r="E359" s="94" t="s">
        <v>11</v>
      </c>
      <c r="F359" s="95">
        <v>0</v>
      </c>
      <c r="G359" s="93">
        <v>0</v>
      </c>
      <c r="H359" s="93" t="str">
        <f t="shared" si="197"/>
        <v>00</v>
      </c>
      <c r="I359" s="96">
        <f>VLOOKUP(H359,'Tableau coefficient '!$A$3:$B$1004,2,FALSE)</f>
        <v>0</v>
      </c>
      <c r="J359" s="95" t="s">
        <v>1507</v>
      </c>
      <c r="K359" s="93">
        <v>46</v>
      </c>
      <c r="L359" s="93" t="str">
        <f t="shared" si="198"/>
        <v>S46</v>
      </c>
      <c r="M359" s="96">
        <f>VLOOKUP(L359,'Tableau coefficient '!$A$3:$B$1004,2,FALSE)</f>
        <v>72.75</v>
      </c>
      <c r="N359" s="95" t="s">
        <v>1507</v>
      </c>
      <c r="O359" s="93">
        <v>19</v>
      </c>
      <c r="P359" s="93" t="str">
        <f t="shared" si="199"/>
        <v>S19</v>
      </c>
      <c r="Q359" s="96">
        <f>VLOOKUP(P359,'Tableau coefficient '!$A$3:$B$1004,2,FALSE)</f>
        <v>93</v>
      </c>
      <c r="R359" s="95" t="s">
        <v>1507</v>
      </c>
      <c r="S359" s="93">
        <v>38</v>
      </c>
      <c r="T359" s="93" t="str">
        <f t="shared" si="200"/>
        <v>S38</v>
      </c>
      <c r="U359" s="96">
        <f>VLOOKUP(T359,'Tableau coefficient '!$A$3:$B$1004,2,FALSE)</f>
        <v>78.75</v>
      </c>
      <c r="V359" s="83" t="s">
        <v>1507</v>
      </c>
      <c r="W359" s="84">
        <v>35</v>
      </c>
      <c r="X359" s="84" t="str">
        <f t="shared" si="201"/>
        <v>S35</v>
      </c>
      <c r="Y359" s="85">
        <f>(VLOOKUP(X359,'Tableau coefficient '!$A$3:$B$1004,2,FALSE))*2</f>
        <v>162</v>
      </c>
      <c r="Z359" s="83" t="s">
        <v>1507</v>
      </c>
      <c r="AA359" s="75">
        <v>13</v>
      </c>
      <c r="AB359" s="84" t="str">
        <f t="shared" si="202"/>
        <v>S13</v>
      </c>
      <c r="AC359" s="85">
        <f>(VLOOKUP(AB359,'Tableau coefficient '!$A$3:$B$1004,2,FALSE))*2</f>
        <v>195</v>
      </c>
      <c r="AD359" s="95" t="s">
        <v>1507</v>
      </c>
      <c r="AE359" s="93">
        <v>34</v>
      </c>
      <c r="AF359" s="93" t="str">
        <f t="shared" si="203"/>
        <v>S34</v>
      </c>
      <c r="AG359" s="96">
        <f>VLOOKUP(AF359,'Tableau coefficient '!$A$3:$B$1004,2,FALSE)</f>
        <v>81.75</v>
      </c>
      <c r="AH359" s="95">
        <v>0</v>
      </c>
      <c r="AI359" s="93">
        <v>0</v>
      </c>
      <c r="AJ359" s="93" t="str">
        <f t="shared" si="204"/>
        <v>00</v>
      </c>
      <c r="AK359" s="96">
        <f>VLOOKUP(AJ359,'Tableau coefficient '!$A$3:$B$1004,2,FALSE)</f>
        <v>0</v>
      </c>
      <c r="AL359" s="95" t="s">
        <v>1506</v>
      </c>
      <c r="AM359" s="93">
        <v>36</v>
      </c>
      <c r="AN359" s="93" t="str">
        <f t="shared" si="205"/>
        <v>XS36</v>
      </c>
      <c r="AO359" s="96">
        <f>VLOOKUP(AN359,'Tableau coefficient '!$A$3:$B$1004,2,FALSE)</f>
        <v>53.5</v>
      </c>
      <c r="AP359" s="95" t="s">
        <v>1506</v>
      </c>
      <c r="AQ359" s="93">
        <v>32</v>
      </c>
      <c r="AR359" s="93" t="str">
        <f t="shared" si="206"/>
        <v>XS32</v>
      </c>
      <c r="AS359" s="96">
        <f>VLOOKUP(AR359,'Tableau coefficient '!$A$3:$B$1004,2,FALSE)</f>
        <v>55.5</v>
      </c>
      <c r="AT359" s="95">
        <v>0</v>
      </c>
      <c r="AU359" s="93">
        <v>0</v>
      </c>
      <c r="AV359" s="93" t="str">
        <f t="shared" si="207"/>
        <v>00</v>
      </c>
      <c r="AW359" s="96">
        <f>VLOOKUP(AV359,'Tableau coefficient '!$A$3:$B$1004,2,FALSE)</f>
        <v>0</v>
      </c>
      <c r="AX359" s="95" t="s">
        <v>1507</v>
      </c>
      <c r="AY359" s="93">
        <v>44</v>
      </c>
      <c r="AZ359" s="93" t="str">
        <f t="shared" si="208"/>
        <v>S44</v>
      </c>
      <c r="BA359" s="96">
        <f>VLOOKUP(AZ359,'Tableau coefficient '!$A$3:$B$1004,2,FALSE)</f>
        <v>74.25</v>
      </c>
      <c r="BB359" s="83" t="s">
        <v>1507</v>
      </c>
      <c r="BC359" s="84">
        <v>42</v>
      </c>
      <c r="BD359" s="84" t="str">
        <f t="shared" si="209"/>
        <v>S42</v>
      </c>
      <c r="BE359" s="85">
        <f>(VLOOKUP(BD359,'Tableau coefficient '!$A$3:$B$1004,2,FALSE))*2</f>
        <v>151.5</v>
      </c>
      <c r="BF359" s="95">
        <v>0</v>
      </c>
      <c r="BG359" s="93">
        <v>0</v>
      </c>
      <c r="BH359" s="93" t="str">
        <f t="shared" si="210"/>
        <v>00</v>
      </c>
      <c r="BI359" s="96">
        <f>VLOOKUP(BH359,'Tableau coefficient '!$A$3:$B$1004,2,FALSE)</f>
        <v>0</v>
      </c>
      <c r="BJ359" s="95">
        <v>0</v>
      </c>
      <c r="BK359" s="93">
        <v>0</v>
      </c>
      <c r="BL359" s="93" t="str">
        <f t="shared" si="211"/>
        <v>00</v>
      </c>
      <c r="BM359" s="96">
        <f>VLOOKUP(BL359,'Tableau coefficient '!$A$3:$B$1004,2,FALSE)</f>
        <v>0</v>
      </c>
      <c r="BN359" s="97">
        <f t="shared" si="196"/>
        <v>1018</v>
      </c>
      <c r="BO359" s="93">
        <f t="shared" si="195"/>
        <v>34</v>
      </c>
    </row>
    <row r="360" spans="1:67" ht="14" customHeight="1">
      <c r="A360" s="98" t="s">
        <v>1392</v>
      </c>
      <c r="B360" s="94" t="s">
        <v>1393</v>
      </c>
      <c r="C360" s="74" t="s">
        <v>19</v>
      </c>
      <c r="D360" s="74" t="s">
        <v>1650</v>
      </c>
      <c r="E360" s="94" t="s">
        <v>14</v>
      </c>
      <c r="F360" s="95">
        <v>0</v>
      </c>
      <c r="G360" s="93">
        <v>0</v>
      </c>
      <c r="H360" s="93" t="str">
        <f t="shared" si="197"/>
        <v>00</v>
      </c>
      <c r="I360" s="96">
        <f>VLOOKUP(H360,'Tableau coefficient '!$A$3:$B$1004,2,FALSE)</f>
        <v>0</v>
      </c>
      <c r="J360" s="95">
        <v>0</v>
      </c>
      <c r="K360" s="93">
        <v>0</v>
      </c>
      <c r="L360" s="93" t="str">
        <f t="shared" si="198"/>
        <v>00</v>
      </c>
      <c r="M360" s="96">
        <f>VLOOKUP(L360,'Tableau coefficient '!$A$3:$B$1004,2,FALSE)</f>
        <v>0</v>
      </c>
      <c r="N360" s="95">
        <v>0</v>
      </c>
      <c r="O360" s="93">
        <v>0</v>
      </c>
      <c r="P360" s="93" t="str">
        <f t="shared" si="199"/>
        <v>00</v>
      </c>
      <c r="Q360" s="96">
        <f>VLOOKUP(P360,'Tableau coefficient '!$A$3:$B$1004,2,FALSE)</f>
        <v>0</v>
      </c>
      <c r="R360" s="95">
        <v>0</v>
      </c>
      <c r="S360" s="93">
        <v>0</v>
      </c>
      <c r="T360" s="93" t="str">
        <f t="shared" si="200"/>
        <v>00</v>
      </c>
      <c r="U360" s="96">
        <f>VLOOKUP(T360,'Tableau coefficient '!$A$3:$B$1004,2,FALSE)</f>
        <v>0</v>
      </c>
      <c r="V360" s="83">
        <v>0</v>
      </c>
      <c r="W360" s="84">
        <v>0</v>
      </c>
      <c r="X360" s="84" t="str">
        <f t="shared" si="201"/>
        <v>00</v>
      </c>
      <c r="Y360" s="85">
        <f>(VLOOKUP(X360,'Tableau coefficient '!$A$3:$B$1004,2,FALSE))*2</f>
        <v>0</v>
      </c>
      <c r="Z360" s="83" t="s">
        <v>1507</v>
      </c>
      <c r="AA360" s="75">
        <v>22</v>
      </c>
      <c r="AB360" s="84" t="str">
        <f t="shared" si="202"/>
        <v>S22</v>
      </c>
      <c r="AC360" s="85">
        <f>(VLOOKUP(AB360,'Tableau coefficient '!$A$3:$B$1004,2,FALSE))*2</f>
        <v>181.5</v>
      </c>
      <c r="AD360" s="95">
        <v>0</v>
      </c>
      <c r="AE360" s="93">
        <v>0</v>
      </c>
      <c r="AF360" s="93" t="str">
        <f t="shared" si="203"/>
        <v>00</v>
      </c>
      <c r="AG360" s="96">
        <f>VLOOKUP(AF360,'Tableau coefficient '!$A$3:$B$1004,2,FALSE)</f>
        <v>0</v>
      </c>
      <c r="AH360" s="95">
        <v>0</v>
      </c>
      <c r="AI360" s="93">
        <v>0</v>
      </c>
      <c r="AJ360" s="93" t="str">
        <f t="shared" si="204"/>
        <v>00</v>
      </c>
      <c r="AK360" s="96">
        <f>VLOOKUP(AJ360,'Tableau coefficient '!$A$3:$B$1004,2,FALSE)</f>
        <v>0</v>
      </c>
      <c r="AL360" s="95">
        <v>0</v>
      </c>
      <c r="AM360" s="93">
        <v>0</v>
      </c>
      <c r="AN360" s="93" t="str">
        <f t="shared" si="205"/>
        <v>00</v>
      </c>
      <c r="AO360" s="96">
        <f>VLOOKUP(AN360,'Tableau coefficient '!$A$3:$B$1004,2,FALSE)</f>
        <v>0</v>
      </c>
      <c r="AP360" s="95">
        <v>0</v>
      </c>
      <c r="AQ360" s="93">
        <v>0</v>
      </c>
      <c r="AR360" s="93" t="str">
        <f t="shared" si="206"/>
        <v>00</v>
      </c>
      <c r="AS360" s="96">
        <f>VLOOKUP(AR360,'Tableau coefficient '!$A$3:$B$1004,2,FALSE)</f>
        <v>0</v>
      </c>
      <c r="AT360" s="95">
        <v>0</v>
      </c>
      <c r="AU360" s="93">
        <v>0</v>
      </c>
      <c r="AV360" s="93" t="str">
        <f t="shared" si="207"/>
        <v>00</v>
      </c>
      <c r="AW360" s="96">
        <f>VLOOKUP(AV360,'Tableau coefficient '!$A$3:$B$1004,2,FALSE)</f>
        <v>0</v>
      </c>
      <c r="AX360" s="95">
        <v>0</v>
      </c>
      <c r="AY360" s="93">
        <v>0</v>
      </c>
      <c r="AZ360" s="93" t="str">
        <f t="shared" si="208"/>
        <v>00</v>
      </c>
      <c r="BA360" s="96">
        <f>VLOOKUP(AZ360,'Tableau coefficient '!$A$3:$B$1004,2,FALSE)</f>
        <v>0</v>
      </c>
      <c r="BB360" s="83">
        <v>0</v>
      </c>
      <c r="BC360" s="84">
        <v>0</v>
      </c>
      <c r="BD360" s="84" t="str">
        <f t="shared" si="209"/>
        <v>00</v>
      </c>
      <c r="BE360" s="85">
        <f>(VLOOKUP(BD360,'Tableau coefficient '!$A$3:$B$1004,2,FALSE))*2</f>
        <v>0</v>
      </c>
      <c r="BF360" s="95">
        <v>0</v>
      </c>
      <c r="BG360" s="93">
        <v>0</v>
      </c>
      <c r="BH360" s="93" t="str">
        <f t="shared" si="210"/>
        <v>00</v>
      </c>
      <c r="BI360" s="96">
        <f>VLOOKUP(BH360,'Tableau coefficient '!$A$3:$B$1004,2,FALSE)</f>
        <v>0</v>
      </c>
      <c r="BJ360" s="95">
        <v>0</v>
      </c>
      <c r="BK360" s="93">
        <v>0</v>
      </c>
      <c r="BL360" s="93" t="str">
        <f t="shared" si="211"/>
        <v>00</v>
      </c>
      <c r="BM360" s="96">
        <f>VLOOKUP(BL360,'Tableau coefficient '!$A$3:$B$1004,2,FALSE)</f>
        <v>0</v>
      </c>
      <c r="BN360" s="97">
        <f t="shared" si="196"/>
        <v>181.5</v>
      </c>
      <c r="BO360" s="93">
        <f t="shared" si="195"/>
        <v>239</v>
      </c>
    </row>
    <row r="361" spans="1:67" ht="14" customHeight="1">
      <c r="A361" s="98" t="s">
        <v>1394</v>
      </c>
      <c r="B361" s="94" t="s">
        <v>1395</v>
      </c>
      <c r="C361" s="74" t="s">
        <v>19</v>
      </c>
      <c r="D361" s="74" t="s">
        <v>1650</v>
      </c>
      <c r="E361" s="94" t="s">
        <v>11</v>
      </c>
      <c r="F361" s="95">
        <v>0</v>
      </c>
      <c r="G361" s="93">
        <v>0</v>
      </c>
      <c r="H361" s="93" t="str">
        <f t="shared" si="197"/>
        <v>00</v>
      </c>
      <c r="I361" s="96">
        <f>VLOOKUP(H361,'Tableau coefficient '!$A$3:$B$1004,2,FALSE)</f>
        <v>0</v>
      </c>
      <c r="J361" s="95" t="s">
        <v>1506</v>
      </c>
      <c r="K361" s="93">
        <v>29</v>
      </c>
      <c r="L361" s="93" t="str">
        <f t="shared" si="198"/>
        <v>XS29</v>
      </c>
      <c r="M361" s="96">
        <f>VLOOKUP(L361,'Tableau coefficient '!$A$3:$B$1004,2,FALSE)</f>
        <v>57</v>
      </c>
      <c r="N361" s="95">
        <v>0</v>
      </c>
      <c r="O361" s="93">
        <v>0</v>
      </c>
      <c r="P361" s="93" t="str">
        <f t="shared" si="199"/>
        <v>00</v>
      </c>
      <c r="Q361" s="96">
        <f>VLOOKUP(P361,'Tableau coefficient '!$A$3:$B$1004,2,FALSE)</f>
        <v>0</v>
      </c>
      <c r="R361" s="95">
        <v>0</v>
      </c>
      <c r="S361" s="93">
        <v>0</v>
      </c>
      <c r="T361" s="93" t="str">
        <f t="shared" si="200"/>
        <v>00</v>
      </c>
      <c r="U361" s="96">
        <f>VLOOKUP(T361,'Tableau coefficient '!$A$3:$B$1004,2,FALSE)</f>
        <v>0</v>
      </c>
      <c r="V361" s="83" t="s">
        <v>1506</v>
      </c>
      <c r="W361" s="84">
        <v>53</v>
      </c>
      <c r="X361" s="84" t="str">
        <f t="shared" si="201"/>
        <v>XS53</v>
      </c>
      <c r="Y361" s="85">
        <f>(VLOOKUP(X361,'Tableau coefficient '!$A$3:$B$1004,2,FALSE))*2</f>
        <v>90</v>
      </c>
      <c r="Z361" s="83">
        <v>0</v>
      </c>
      <c r="AA361" s="75">
        <v>0</v>
      </c>
      <c r="AB361" s="84" t="str">
        <f t="shared" si="202"/>
        <v>00</v>
      </c>
      <c r="AC361" s="85">
        <f>(VLOOKUP(AB361,'Tableau coefficient '!$A$3:$B$1004,2,FALSE))*2</f>
        <v>0</v>
      </c>
      <c r="AD361" s="95">
        <v>0</v>
      </c>
      <c r="AE361" s="93">
        <v>0</v>
      </c>
      <c r="AF361" s="93" t="str">
        <f t="shared" si="203"/>
        <v>00</v>
      </c>
      <c r="AG361" s="96">
        <f>VLOOKUP(AF361,'Tableau coefficient '!$A$3:$B$1004,2,FALSE)</f>
        <v>0</v>
      </c>
      <c r="AH361" s="95">
        <v>0</v>
      </c>
      <c r="AI361" s="93">
        <v>0</v>
      </c>
      <c r="AJ361" s="93" t="str">
        <f t="shared" si="204"/>
        <v>00</v>
      </c>
      <c r="AK361" s="96">
        <f>VLOOKUP(AJ361,'Tableau coefficient '!$A$3:$B$1004,2,FALSE)</f>
        <v>0</v>
      </c>
      <c r="AL361" s="95" t="s">
        <v>5</v>
      </c>
      <c r="AM361" s="93">
        <v>117</v>
      </c>
      <c r="AN361" s="93" t="str">
        <f t="shared" si="205"/>
        <v>M117</v>
      </c>
      <c r="AO361" s="96">
        <f>VLOOKUP(AN361,'Tableau coefficient '!$A$3:$B$1004,2,FALSE)</f>
        <v>26</v>
      </c>
      <c r="AP361" s="95">
        <v>0</v>
      </c>
      <c r="AQ361" s="93">
        <v>0</v>
      </c>
      <c r="AR361" s="93" t="str">
        <f t="shared" si="206"/>
        <v>00</v>
      </c>
      <c r="AS361" s="96">
        <f>VLOOKUP(AR361,'Tableau coefficient '!$A$3:$B$1004,2,FALSE)</f>
        <v>0</v>
      </c>
      <c r="AT361" s="95">
        <v>0</v>
      </c>
      <c r="AU361" s="93">
        <v>0</v>
      </c>
      <c r="AV361" s="93" t="str">
        <f t="shared" si="207"/>
        <v>00</v>
      </c>
      <c r="AW361" s="96">
        <f>VLOOKUP(AV361,'Tableau coefficient '!$A$3:$B$1004,2,FALSE)</f>
        <v>0</v>
      </c>
      <c r="AX361" s="95" t="s">
        <v>1507</v>
      </c>
      <c r="AY361" s="93">
        <v>50</v>
      </c>
      <c r="AZ361" s="93" t="str">
        <f t="shared" si="208"/>
        <v>S50</v>
      </c>
      <c r="BA361" s="96">
        <f>VLOOKUP(AZ361,'Tableau coefficient '!$A$3:$B$1004,2,FALSE)</f>
        <v>69.75</v>
      </c>
      <c r="BB361" s="83" t="s">
        <v>1507</v>
      </c>
      <c r="BC361" s="84">
        <v>67</v>
      </c>
      <c r="BD361" s="84" t="str">
        <f t="shared" si="209"/>
        <v>S67</v>
      </c>
      <c r="BE361" s="85">
        <f>(VLOOKUP(BD361,'Tableau coefficient '!$A$3:$B$1004,2,FALSE))*2</f>
        <v>114</v>
      </c>
      <c r="BF361" s="95">
        <v>0</v>
      </c>
      <c r="BG361" s="93">
        <v>0</v>
      </c>
      <c r="BH361" s="93" t="str">
        <f t="shared" si="210"/>
        <v>00</v>
      </c>
      <c r="BI361" s="96">
        <f>VLOOKUP(BH361,'Tableau coefficient '!$A$3:$B$1004,2,FALSE)</f>
        <v>0</v>
      </c>
      <c r="BJ361" s="95">
        <v>0</v>
      </c>
      <c r="BK361" s="93">
        <v>0</v>
      </c>
      <c r="BL361" s="93" t="str">
        <f t="shared" si="211"/>
        <v>00</v>
      </c>
      <c r="BM361" s="96">
        <f>VLOOKUP(BL361,'Tableau coefficient '!$A$3:$B$1004,2,FALSE)</f>
        <v>0</v>
      </c>
      <c r="BN361" s="97">
        <f t="shared" si="196"/>
        <v>356.75</v>
      </c>
      <c r="BO361" s="93">
        <f t="shared" si="195"/>
        <v>164</v>
      </c>
    </row>
    <row r="362" spans="1:67" ht="14" customHeight="1">
      <c r="A362" s="98" t="s">
        <v>1396</v>
      </c>
      <c r="B362" s="94" t="s">
        <v>1397</v>
      </c>
      <c r="C362" s="74" t="s">
        <v>19</v>
      </c>
      <c r="D362" s="74" t="s">
        <v>1648</v>
      </c>
      <c r="E362" s="94" t="s">
        <v>14</v>
      </c>
      <c r="F362" s="95" t="s">
        <v>1507</v>
      </c>
      <c r="G362" s="93">
        <v>63</v>
      </c>
      <c r="H362" s="93" t="str">
        <f t="shared" si="197"/>
        <v>S63</v>
      </c>
      <c r="I362" s="96">
        <f>VLOOKUP(H362,'Tableau coefficient '!$A$3:$B$1004,2,FALSE)</f>
        <v>60</v>
      </c>
      <c r="J362" s="95">
        <v>0</v>
      </c>
      <c r="K362" s="93">
        <v>0</v>
      </c>
      <c r="L362" s="93" t="str">
        <f t="shared" si="198"/>
        <v>00</v>
      </c>
      <c r="M362" s="96">
        <f>VLOOKUP(L362,'Tableau coefficient '!$A$3:$B$1004,2,FALSE)</f>
        <v>0</v>
      </c>
      <c r="N362" s="95" t="s">
        <v>1507</v>
      </c>
      <c r="O362" s="93">
        <v>29</v>
      </c>
      <c r="P362" s="93" t="str">
        <f t="shared" si="199"/>
        <v>S29</v>
      </c>
      <c r="Q362" s="96">
        <f>VLOOKUP(P362,'Tableau coefficient '!$A$3:$B$1004,2,FALSE)</f>
        <v>85.5</v>
      </c>
      <c r="R362" s="95">
        <v>0</v>
      </c>
      <c r="S362" s="93">
        <v>0</v>
      </c>
      <c r="T362" s="93" t="str">
        <f t="shared" si="200"/>
        <v>00</v>
      </c>
      <c r="U362" s="96">
        <f>VLOOKUP(T362,'Tableau coefficient '!$A$3:$B$1004,2,FALSE)</f>
        <v>0</v>
      </c>
      <c r="V362" s="83">
        <v>0</v>
      </c>
      <c r="W362" s="84">
        <v>0</v>
      </c>
      <c r="X362" s="84" t="str">
        <f t="shared" si="201"/>
        <v>00</v>
      </c>
      <c r="Y362" s="85">
        <f>(VLOOKUP(X362,'Tableau coefficient '!$A$3:$B$1004,2,FALSE))*2</f>
        <v>0</v>
      </c>
      <c r="Z362" s="83">
        <v>0</v>
      </c>
      <c r="AA362" s="75">
        <v>0</v>
      </c>
      <c r="AB362" s="84" t="str">
        <f t="shared" si="202"/>
        <v>00</v>
      </c>
      <c r="AC362" s="85">
        <f>(VLOOKUP(AB362,'Tableau coefficient '!$A$3:$B$1004,2,FALSE))*2</f>
        <v>0</v>
      </c>
      <c r="AD362" s="95">
        <v>0</v>
      </c>
      <c r="AE362" s="93">
        <v>0</v>
      </c>
      <c r="AF362" s="93" t="str">
        <f t="shared" si="203"/>
        <v>00</v>
      </c>
      <c r="AG362" s="96">
        <f>VLOOKUP(AF362,'Tableau coefficient '!$A$3:$B$1004,2,FALSE)</f>
        <v>0</v>
      </c>
      <c r="AH362" s="95">
        <v>0</v>
      </c>
      <c r="AI362" s="93">
        <v>0</v>
      </c>
      <c r="AJ362" s="93" t="str">
        <f t="shared" si="204"/>
        <v>00</v>
      </c>
      <c r="AK362" s="96">
        <f>VLOOKUP(AJ362,'Tableau coefficient '!$A$3:$B$1004,2,FALSE)</f>
        <v>0</v>
      </c>
      <c r="AL362" s="95" t="s">
        <v>5</v>
      </c>
      <c r="AM362" s="93">
        <v>113</v>
      </c>
      <c r="AN362" s="93" t="str">
        <f t="shared" si="205"/>
        <v>M113</v>
      </c>
      <c r="AO362" s="96">
        <f>VLOOKUP(AN362,'Tableau coefficient '!$A$3:$B$1004,2,FALSE)</f>
        <v>30</v>
      </c>
      <c r="AP362" s="95">
        <v>0</v>
      </c>
      <c r="AQ362" s="93">
        <v>0</v>
      </c>
      <c r="AR362" s="93" t="str">
        <f t="shared" si="206"/>
        <v>00</v>
      </c>
      <c r="AS362" s="96">
        <f>VLOOKUP(AR362,'Tableau coefficient '!$A$3:$B$1004,2,FALSE)</f>
        <v>0</v>
      </c>
      <c r="AT362" s="95">
        <v>0</v>
      </c>
      <c r="AU362" s="93">
        <v>0</v>
      </c>
      <c r="AV362" s="93" t="str">
        <f t="shared" si="207"/>
        <v>00</v>
      </c>
      <c r="AW362" s="96">
        <f>VLOOKUP(AV362,'Tableau coefficient '!$A$3:$B$1004,2,FALSE)</f>
        <v>0</v>
      </c>
      <c r="AX362" s="95">
        <v>0</v>
      </c>
      <c r="AY362" s="93">
        <v>0</v>
      </c>
      <c r="AZ362" s="93" t="str">
        <f t="shared" si="208"/>
        <v>00</v>
      </c>
      <c r="BA362" s="96">
        <f>VLOOKUP(AZ362,'Tableau coefficient '!$A$3:$B$1004,2,FALSE)</f>
        <v>0</v>
      </c>
      <c r="BB362" s="83">
        <v>0</v>
      </c>
      <c r="BC362" s="84">
        <v>0</v>
      </c>
      <c r="BD362" s="84" t="str">
        <f t="shared" si="209"/>
        <v>00</v>
      </c>
      <c r="BE362" s="85">
        <f>(VLOOKUP(BD362,'Tableau coefficient '!$A$3:$B$1004,2,FALSE))*2</f>
        <v>0</v>
      </c>
      <c r="BF362" s="95">
        <v>0</v>
      </c>
      <c r="BG362" s="93">
        <v>0</v>
      </c>
      <c r="BH362" s="93" t="str">
        <f t="shared" si="210"/>
        <v>00</v>
      </c>
      <c r="BI362" s="96">
        <f>VLOOKUP(BH362,'Tableau coefficient '!$A$3:$B$1004,2,FALSE)</f>
        <v>0</v>
      </c>
      <c r="BJ362" s="95">
        <v>0</v>
      </c>
      <c r="BK362" s="93">
        <v>0</v>
      </c>
      <c r="BL362" s="93" t="str">
        <f t="shared" si="211"/>
        <v>00</v>
      </c>
      <c r="BM362" s="96">
        <f>VLOOKUP(BL362,'Tableau coefficient '!$A$3:$B$1004,2,FALSE)</f>
        <v>0</v>
      </c>
      <c r="BN362" s="97">
        <f t="shared" si="196"/>
        <v>175.5</v>
      </c>
      <c r="BO362" s="93">
        <f t="shared" si="195"/>
        <v>244</v>
      </c>
    </row>
    <row r="363" spans="1:67" ht="14" customHeight="1">
      <c r="A363" s="98" t="s">
        <v>1398</v>
      </c>
      <c r="B363" s="94" t="s">
        <v>1399</v>
      </c>
      <c r="C363" s="74" t="s">
        <v>19</v>
      </c>
      <c r="D363" s="74" t="s">
        <v>1650</v>
      </c>
      <c r="E363" s="94" t="s">
        <v>16</v>
      </c>
      <c r="F363" s="95" t="s">
        <v>1507</v>
      </c>
      <c r="G363" s="93">
        <v>50</v>
      </c>
      <c r="H363" s="93" t="str">
        <f t="shared" si="197"/>
        <v>S50</v>
      </c>
      <c r="I363" s="96">
        <f>VLOOKUP(H363,'Tableau coefficient '!$A$3:$B$1004,2,FALSE)</f>
        <v>69.75</v>
      </c>
      <c r="J363" s="95">
        <v>0</v>
      </c>
      <c r="K363" s="93">
        <v>0</v>
      </c>
      <c r="L363" s="93" t="str">
        <f t="shared" si="198"/>
        <v>00</v>
      </c>
      <c r="M363" s="96">
        <f>VLOOKUP(L363,'Tableau coefficient '!$A$3:$B$1004,2,FALSE)</f>
        <v>0</v>
      </c>
      <c r="N363" s="95">
        <v>0</v>
      </c>
      <c r="O363" s="93">
        <v>0</v>
      </c>
      <c r="P363" s="93" t="str">
        <f t="shared" si="199"/>
        <v>00</v>
      </c>
      <c r="Q363" s="96">
        <f>VLOOKUP(P363,'Tableau coefficient '!$A$3:$B$1004,2,FALSE)</f>
        <v>0</v>
      </c>
      <c r="R363" s="95">
        <v>0</v>
      </c>
      <c r="S363" s="93">
        <v>0</v>
      </c>
      <c r="T363" s="93" t="str">
        <f t="shared" si="200"/>
        <v>00</v>
      </c>
      <c r="U363" s="96">
        <f>VLOOKUP(T363,'Tableau coefficient '!$A$3:$B$1004,2,FALSE)</f>
        <v>0</v>
      </c>
      <c r="V363" s="83">
        <v>0</v>
      </c>
      <c r="W363" s="84">
        <v>0</v>
      </c>
      <c r="X363" s="84" t="str">
        <f t="shared" si="201"/>
        <v>00</v>
      </c>
      <c r="Y363" s="85">
        <f>(VLOOKUP(X363,'Tableau coefficient '!$A$3:$B$1004,2,FALSE))*2</f>
        <v>0</v>
      </c>
      <c r="Z363" s="83">
        <v>0</v>
      </c>
      <c r="AA363" s="75">
        <v>0</v>
      </c>
      <c r="AB363" s="84" t="str">
        <f t="shared" si="202"/>
        <v>00</v>
      </c>
      <c r="AC363" s="85">
        <f>(VLOOKUP(AB363,'Tableau coefficient '!$A$3:$B$1004,2,FALSE))*2</f>
        <v>0</v>
      </c>
      <c r="AD363" s="95" t="s">
        <v>1507</v>
      </c>
      <c r="AE363" s="93">
        <v>43</v>
      </c>
      <c r="AF363" s="93" t="str">
        <f t="shared" si="203"/>
        <v>S43</v>
      </c>
      <c r="AG363" s="96">
        <f>VLOOKUP(AF363,'Tableau coefficient '!$A$3:$B$1004,2,FALSE)</f>
        <v>75</v>
      </c>
      <c r="AH363" s="95">
        <v>0</v>
      </c>
      <c r="AI363" s="93">
        <v>0</v>
      </c>
      <c r="AJ363" s="93" t="str">
        <f t="shared" si="204"/>
        <v>00</v>
      </c>
      <c r="AK363" s="96">
        <f>VLOOKUP(AJ363,'Tableau coefficient '!$A$3:$B$1004,2,FALSE)</f>
        <v>0</v>
      </c>
      <c r="AL363" s="95">
        <v>0</v>
      </c>
      <c r="AM363" s="93">
        <v>0</v>
      </c>
      <c r="AN363" s="93" t="str">
        <f t="shared" si="205"/>
        <v>00</v>
      </c>
      <c r="AO363" s="96">
        <f>VLOOKUP(AN363,'Tableau coefficient '!$A$3:$B$1004,2,FALSE)</f>
        <v>0</v>
      </c>
      <c r="AP363" s="95">
        <v>0</v>
      </c>
      <c r="AQ363" s="93">
        <v>0</v>
      </c>
      <c r="AR363" s="93" t="str">
        <f t="shared" si="206"/>
        <v>00</v>
      </c>
      <c r="AS363" s="96">
        <f>VLOOKUP(AR363,'Tableau coefficient '!$A$3:$B$1004,2,FALSE)</f>
        <v>0</v>
      </c>
      <c r="AT363" s="95">
        <v>0</v>
      </c>
      <c r="AU363" s="93">
        <v>0</v>
      </c>
      <c r="AV363" s="93" t="str">
        <f t="shared" si="207"/>
        <v>00</v>
      </c>
      <c r="AW363" s="96">
        <f>VLOOKUP(AV363,'Tableau coefficient '!$A$3:$B$1004,2,FALSE)</f>
        <v>0</v>
      </c>
      <c r="AX363" s="95">
        <v>0</v>
      </c>
      <c r="AY363" s="93">
        <v>0</v>
      </c>
      <c r="AZ363" s="93" t="str">
        <f t="shared" si="208"/>
        <v>00</v>
      </c>
      <c r="BA363" s="96">
        <f>VLOOKUP(AZ363,'Tableau coefficient '!$A$3:$B$1004,2,FALSE)</f>
        <v>0</v>
      </c>
      <c r="BB363" s="83">
        <v>0</v>
      </c>
      <c r="BC363" s="84">
        <v>0</v>
      </c>
      <c r="BD363" s="84" t="str">
        <f t="shared" si="209"/>
        <v>00</v>
      </c>
      <c r="BE363" s="85">
        <f>(VLOOKUP(BD363,'Tableau coefficient '!$A$3:$B$1004,2,FALSE))*2</f>
        <v>0</v>
      </c>
      <c r="BF363" s="95">
        <v>0</v>
      </c>
      <c r="BG363" s="93">
        <v>0</v>
      </c>
      <c r="BH363" s="93" t="str">
        <f t="shared" si="210"/>
        <v>00</v>
      </c>
      <c r="BI363" s="96">
        <f>VLOOKUP(BH363,'Tableau coefficient '!$A$3:$B$1004,2,FALSE)</f>
        <v>0</v>
      </c>
      <c r="BJ363" s="95">
        <v>0</v>
      </c>
      <c r="BK363" s="93">
        <v>0</v>
      </c>
      <c r="BL363" s="93" t="str">
        <f t="shared" si="211"/>
        <v>00</v>
      </c>
      <c r="BM363" s="96">
        <f>VLOOKUP(BL363,'Tableau coefficient '!$A$3:$B$1004,2,FALSE)</f>
        <v>0</v>
      </c>
      <c r="BN363" s="97">
        <f t="shared" si="196"/>
        <v>144.75</v>
      </c>
      <c r="BO363" s="93">
        <f t="shared" si="195"/>
        <v>258</v>
      </c>
    </row>
    <row r="364" spans="1:67" ht="14" customHeight="1">
      <c r="A364" s="98" t="s">
        <v>1320</v>
      </c>
      <c r="B364" s="94" t="s">
        <v>1400</v>
      </c>
      <c r="C364" s="74" t="s">
        <v>19</v>
      </c>
      <c r="D364" s="74" t="s">
        <v>1647</v>
      </c>
      <c r="E364" s="94" t="s">
        <v>14</v>
      </c>
      <c r="F364" s="95">
        <v>0</v>
      </c>
      <c r="G364" s="93">
        <v>0</v>
      </c>
      <c r="H364" s="93" t="str">
        <f t="shared" si="197"/>
        <v>00</v>
      </c>
      <c r="I364" s="96">
        <f>VLOOKUP(H364,'Tableau coefficient '!$A$3:$B$1004,2,FALSE)</f>
        <v>0</v>
      </c>
      <c r="J364" s="95">
        <v>0</v>
      </c>
      <c r="K364" s="93">
        <v>0</v>
      </c>
      <c r="L364" s="93" t="str">
        <f t="shared" si="198"/>
        <v>00</v>
      </c>
      <c r="M364" s="96">
        <f>VLOOKUP(L364,'Tableau coefficient '!$A$3:$B$1004,2,FALSE)</f>
        <v>0</v>
      </c>
      <c r="N364" s="95" t="s">
        <v>1507</v>
      </c>
      <c r="O364" s="93">
        <v>28</v>
      </c>
      <c r="P364" s="93" t="str">
        <f t="shared" si="199"/>
        <v>S28</v>
      </c>
      <c r="Q364" s="96">
        <f>VLOOKUP(P364,'Tableau coefficient '!$A$3:$B$1004,2,FALSE)</f>
        <v>86.25</v>
      </c>
      <c r="R364" s="95">
        <v>0</v>
      </c>
      <c r="S364" s="93">
        <v>0</v>
      </c>
      <c r="T364" s="93" t="str">
        <f t="shared" si="200"/>
        <v>00</v>
      </c>
      <c r="U364" s="96">
        <f>VLOOKUP(T364,'Tableau coefficient '!$A$3:$B$1004,2,FALSE)</f>
        <v>0</v>
      </c>
      <c r="V364" s="83" t="s">
        <v>1507</v>
      </c>
      <c r="W364" s="84">
        <v>40</v>
      </c>
      <c r="X364" s="84" t="str">
        <f t="shared" si="201"/>
        <v>S40</v>
      </c>
      <c r="Y364" s="85">
        <f>VLOOKUP(X364,'Tableau coefficient '!$A$3:$B$1004,2,FALSE)</f>
        <v>77.25</v>
      </c>
      <c r="Z364" s="83" t="s">
        <v>1507</v>
      </c>
      <c r="AA364" s="75">
        <v>22</v>
      </c>
      <c r="AB364" s="84" t="str">
        <f t="shared" si="202"/>
        <v>S22</v>
      </c>
      <c r="AC364" s="85">
        <f>(VLOOKUP(AB364,'Tableau coefficient '!$A$3:$B$1004,2,FALSE))*2</f>
        <v>181.5</v>
      </c>
      <c r="AD364" s="95">
        <v>0</v>
      </c>
      <c r="AE364" s="93">
        <v>0</v>
      </c>
      <c r="AF364" s="93" t="str">
        <f t="shared" si="203"/>
        <v>00</v>
      </c>
      <c r="AG364" s="96">
        <f>VLOOKUP(AF364,'Tableau coefficient '!$A$3:$B$1004,2,FALSE)</f>
        <v>0</v>
      </c>
      <c r="AH364" s="95">
        <v>0</v>
      </c>
      <c r="AI364" s="93">
        <v>0</v>
      </c>
      <c r="AJ364" s="93" t="str">
        <f t="shared" si="204"/>
        <v>00</v>
      </c>
      <c r="AK364" s="96">
        <f>VLOOKUP(AJ364,'Tableau coefficient '!$A$3:$B$1004,2,FALSE)</f>
        <v>0</v>
      </c>
      <c r="AL364" s="95">
        <v>0</v>
      </c>
      <c r="AM364" s="93">
        <v>0</v>
      </c>
      <c r="AN364" s="93" t="str">
        <f t="shared" si="205"/>
        <v>00</v>
      </c>
      <c r="AO364" s="96">
        <f>VLOOKUP(AN364,'Tableau coefficient '!$A$3:$B$1004,2,FALSE)</f>
        <v>0</v>
      </c>
      <c r="AP364" s="95">
        <v>0</v>
      </c>
      <c r="AQ364" s="93">
        <v>0</v>
      </c>
      <c r="AR364" s="93" t="str">
        <f t="shared" si="206"/>
        <v>00</v>
      </c>
      <c r="AS364" s="96">
        <f>VLOOKUP(AR364,'Tableau coefficient '!$A$3:$B$1004,2,FALSE)</f>
        <v>0</v>
      </c>
      <c r="AT364" s="95">
        <v>0</v>
      </c>
      <c r="AU364" s="93">
        <v>0</v>
      </c>
      <c r="AV364" s="93" t="str">
        <f t="shared" si="207"/>
        <v>00</v>
      </c>
      <c r="AW364" s="96">
        <f>VLOOKUP(AV364,'Tableau coefficient '!$A$3:$B$1004,2,FALSE)</f>
        <v>0</v>
      </c>
      <c r="AX364" s="95">
        <v>0</v>
      </c>
      <c r="AY364" s="93">
        <v>0</v>
      </c>
      <c r="AZ364" s="93" t="str">
        <f t="shared" si="208"/>
        <v>00</v>
      </c>
      <c r="BA364" s="96">
        <f>VLOOKUP(AZ364,'Tableau coefficient '!$A$3:$B$1004,2,FALSE)</f>
        <v>0</v>
      </c>
      <c r="BB364" s="83">
        <v>0</v>
      </c>
      <c r="BC364" s="84">
        <v>0</v>
      </c>
      <c r="BD364" s="84" t="str">
        <f t="shared" si="209"/>
        <v>00</v>
      </c>
      <c r="BE364" s="85">
        <f>(VLOOKUP(BD364,'Tableau coefficient '!$A$3:$B$1004,2,FALSE))*2</f>
        <v>0</v>
      </c>
      <c r="BF364" s="95">
        <v>0</v>
      </c>
      <c r="BG364" s="93">
        <v>0</v>
      </c>
      <c r="BH364" s="93" t="str">
        <f t="shared" si="210"/>
        <v>00</v>
      </c>
      <c r="BI364" s="96">
        <f>VLOOKUP(BH364,'Tableau coefficient '!$A$3:$B$1004,2,FALSE)</f>
        <v>0</v>
      </c>
      <c r="BJ364" s="95">
        <v>0</v>
      </c>
      <c r="BK364" s="93">
        <v>0</v>
      </c>
      <c r="BL364" s="93" t="str">
        <f t="shared" si="211"/>
        <v>00</v>
      </c>
      <c r="BM364" s="96">
        <f>VLOOKUP(BL364,'Tableau coefficient '!$A$3:$B$1004,2,FALSE)</f>
        <v>0</v>
      </c>
      <c r="BN364" s="97">
        <f t="shared" si="196"/>
        <v>345</v>
      </c>
      <c r="BO364" s="93">
        <f t="shared" si="195"/>
        <v>167</v>
      </c>
    </row>
    <row r="365" spans="1:67" ht="14" customHeight="1">
      <c r="A365" s="98" t="s">
        <v>1401</v>
      </c>
      <c r="B365" s="94" t="s">
        <v>1402</v>
      </c>
      <c r="C365" s="74" t="s">
        <v>19</v>
      </c>
      <c r="D365" s="74" t="s">
        <v>1651</v>
      </c>
      <c r="E365" s="94" t="s">
        <v>14</v>
      </c>
      <c r="F365" s="95">
        <v>0</v>
      </c>
      <c r="G365" s="93">
        <v>0</v>
      </c>
      <c r="H365" s="93" t="str">
        <f t="shared" si="197"/>
        <v>00</v>
      </c>
      <c r="I365" s="96">
        <f>VLOOKUP(H365,'Tableau coefficient '!$A$3:$B$1004,2,FALSE)</f>
        <v>0</v>
      </c>
      <c r="J365" s="95">
        <v>0</v>
      </c>
      <c r="K365" s="93">
        <v>0</v>
      </c>
      <c r="L365" s="93" t="str">
        <f t="shared" si="198"/>
        <v>00</v>
      </c>
      <c r="M365" s="96">
        <f>VLOOKUP(L365,'Tableau coefficient '!$A$3:$B$1004,2,FALSE)</f>
        <v>0</v>
      </c>
      <c r="N365" s="95">
        <v>0</v>
      </c>
      <c r="O365" s="93">
        <v>0</v>
      </c>
      <c r="P365" s="93" t="str">
        <f t="shared" si="199"/>
        <v>00</v>
      </c>
      <c r="Q365" s="96">
        <f>VLOOKUP(P365,'Tableau coefficient '!$A$3:$B$1004,2,FALSE)</f>
        <v>0</v>
      </c>
      <c r="R365" s="95">
        <v>0</v>
      </c>
      <c r="S365" s="93">
        <v>0</v>
      </c>
      <c r="T365" s="93" t="str">
        <f t="shared" si="200"/>
        <v>00</v>
      </c>
      <c r="U365" s="96">
        <f>VLOOKUP(T365,'Tableau coefficient '!$A$3:$B$1004,2,FALSE)</f>
        <v>0</v>
      </c>
      <c r="V365" s="83">
        <v>0</v>
      </c>
      <c r="W365" s="84">
        <v>0</v>
      </c>
      <c r="X365" s="84" t="str">
        <f t="shared" si="201"/>
        <v>00</v>
      </c>
      <c r="Y365" s="85">
        <f>VLOOKUP(X365,'Tableau coefficient '!$A$3:$B$1004,2,FALSE)</f>
        <v>0</v>
      </c>
      <c r="Z365" s="83">
        <v>0</v>
      </c>
      <c r="AA365" s="75">
        <v>0</v>
      </c>
      <c r="AB365" s="84" t="str">
        <f t="shared" si="202"/>
        <v>00</v>
      </c>
      <c r="AC365" s="85">
        <f>(VLOOKUP(AB365,'Tableau coefficient '!$A$3:$B$1004,2,FALSE))*2</f>
        <v>0</v>
      </c>
      <c r="AD365" s="95">
        <v>0</v>
      </c>
      <c r="AE365" s="93">
        <v>0</v>
      </c>
      <c r="AF365" s="93" t="str">
        <f t="shared" si="203"/>
        <v>00</v>
      </c>
      <c r="AG365" s="96">
        <f>VLOOKUP(AF365,'Tableau coefficient '!$A$3:$B$1004,2,FALSE)</f>
        <v>0</v>
      </c>
      <c r="AH365" s="95">
        <v>0</v>
      </c>
      <c r="AI365" s="93">
        <v>0</v>
      </c>
      <c r="AJ365" s="93" t="str">
        <f t="shared" si="204"/>
        <v>00</v>
      </c>
      <c r="AK365" s="96">
        <f>VLOOKUP(AJ365,'Tableau coefficient '!$A$3:$B$1004,2,FALSE)</f>
        <v>0</v>
      </c>
      <c r="AL365" s="95">
        <v>0</v>
      </c>
      <c r="AM365" s="93">
        <v>0</v>
      </c>
      <c r="AN365" s="93" t="str">
        <f t="shared" si="205"/>
        <v>00</v>
      </c>
      <c r="AO365" s="96">
        <f>VLOOKUP(AN365,'Tableau coefficient '!$A$3:$B$1004,2,FALSE)</f>
        <v>0</v>
      </c>
      <c r="AP365" s="95">
        <v>0</v>
      </c>
      <c r="AQ365" s="93">
        <v>0</v>
      </c>
      <c r="AR365" s="93" t="str">
        <f t="shared" si="206"/>
        <v>00</v>
      </c>
      <c r="AS365" s="96">
        <f>VLOOKUP(AR365,'Tableau coefficient '!$A$3:$B$1004,2,FALSE)</f>
        <v>0</v>
      </c>
      <c r="AT365" s="95">
        <v>0</v>
      </c>
      <c r="AU365" s="93">
        <v>0</v>
      </c>
      <c r="AV365" s="93" t="str">
        <f t="shared" si="207"/>
        <v>00</v>
      </c>
      <c r="AW365" s="96">
        <f>VLOOKUP(AV365,'Tableau coefficient '!$A$3:$B$1004,2,FALSE)</f>
        <v>0</v>
      </c>
      <c r="AX365" s="95">
        <v>0</v>
      </c>
      <c r="AY365" s="93">
        <v>0</v>
      </c>
      <c r="AZ365" s="93" t="str">
        <f t="shared" si="208"/>
        <v>00</v>
      </c>
      <c r="BA365" s="96">
        <f>VLOOKUP(AZ365,'Tableau coefficient '!$A$3:$B$1004,2,FALSE)</f>
        <v>0</v>
      </c>
      <c r="BB365" s="83">
        <v>0</v>
      </c>
      <c r="BC365" s="84">
        <v>0</v>
      </c>
      <c r="BD365" s="84" t="str">
        <f t="shared" si="209"/>
        <v>00</v>
      </c>
      <c r="BE365" s="85">
        <f>(VLOOKUP(BD365,'Tableau coefficient '!$A$3:$B$1004,2,FALSE))*2</f>
        <v>0</v>
      </c>
      <c r="BF365" s="95">
        <v>0</v>
      </c>
      <c r="BG365" s="93">
        <v>0</v>
      </c>
      <c r="BH365" s="93" t="str">
        <f t="shared" si="210"/>
        <v>00</v>
      </c>
      <c r="BI365" s="96">
        <f>VLOOKUP(BH365,'Tableau coefficient '!$A$3:$B$1004,2,FALSE)</f>
        <v>0</v>
      </c>
      <c r="BJ365" s="95">
        <v>0</v>
      </c>
      <c r="BK365" s="93">
        <v>0</v>
      </c>
      <c r="BL365" s="93" t="str">
        <f t="shared" si="211"/>
        <v>00</v>
      </c>
      <c r="BM365" s="96">
        <f>VLOOKUP(BL365,'Tableau coefficient '!$A$3:$B$1004,2,FALSE)</f>
        <v>0</v>
      </c>
      <c r="BN365" s="97">
        <f t="shared" si="196"/>
        <v>0</v>
      </c>
      <c r="BO365" s="93">
        <f t="shared" si="195"/>
        <v>303</v>
      </c>
    </row>
    <row r="366" spans="1:67" ht="14" customHeight="1">
      <c r="A366" s="98" t="s">
        <v>1403</v>
      </c>
      <c r="B366" s="94" t="s">
        <v>1404</v>
      </c>
      <c r="C366" s="74" t="s">
        <v>19</v>
      </c>
      <c r="D366" s="74" t="s">
        <v>1647</v>
      </c>
      <c r="E366" s="94" t="s">
        <v>13</v>
      </c>
      <c r="F366" s="95">
        <v>0</v>
      </c>
      <c r="G366" s="93">
        <v>0</v>
      </c>
      <c r="H366" s="93" t="str">
        <f t="shared" si="197"/>
        <v>00</v>
      </c>
      <c r="I366" s="96">
        <f>VLOOKUP(H366,'Tableau coefficient '!$A$3:$B$1004,2,FALSE)</f>
        <v>0</v>
      </c>
      <c r="J366" s="95" t="s">
        <v>1507</v>
      </c>
      <c r="K366" s="93">
        <v>61</v>
      </c>
      <c r="L366" s="93" t="str">
        <f t="shared" si="198"/>
        <v>S61</v>
      </c>
      <c r="M366" s="96">
        <f>VLOOKUP(L366,'Tableau coefficient '!$A$3:$B$1004,2,FALSE)</f>
        <v>61.5</v>
      </c>
      <c r="N366" s="95" t="s">
        <v>1507</v>
      </c>
      <c r="O366" s="93">
        <v>27</v>
      </c>
      <c r="P366" s="93" t="str">
        <f t="shared" si="199"/>
        <v>S27</v>
      </c>
      <c r="Q366" s="96">
        <f>VLOOKUP(P366,'Tableau coefficient '!$A$3:$B$1004,2,FALSE)</f>
        <v>87</v>
      </c>
      <c r="R366" s="95">
        <v>0</v>
      </c>
      <c r="S366" s="93">
        <v>0</v>
      </c>
      <c r="T366" s="93" t="str">
        <f t="shared" si="200"/>
        <v>00</v>
      </c>
      <c r="U366" s="96">
        <f>VLOOKUP(T366,'Tableau coefficient '!$A$3:$B$1004,2,FALSE)</f>
        <v>0</v>
      </c>
      <c r="V366" s="83" t="s">
        <v>1507</v>
      </c>
      <c r="W366" s="84">
        <v>51</v>
      </c>
      <c r="X366" s="84" t="str">
        <f t="shared" si="201"/>
        <v>S51</v>
      </c>
      <c r="Y366" s="85">
        <f>VLOOKUP(X366,'Tableau coefficient '!$A$3:$B$1004,2,FALSE)</f>
        <v>69</v>
      </c>
      <c r="Z366" s="83" t="s">
        <v>1507</v>
      </c>
      <c r="AA366" s="75">
        <v>24</v>
      </c>
      <c r="AB366" s="84" t="str">
        <f t="shared" si="202"/>
        <v>S24</v>
      </c>
      <c r="AC366" s="85">
        <f>(VLOOKUP(AB366,'Tableau coefficient '!$A$3:$B$1004,2,FALSE))*2</f>
        <v>178.5</v>
      </c>
      <c r="AD366" s="95" t="s">
        <v>1507</v>
      </c>
      <c r="AE366" s="93">
        <v>46</v>
      </c>
      <c r="AF366" s="93" t="str">
        <f t="shared" si="203"/>
        <v>S46</v>
      </c>
      <c r="AG366" s="96">
        <f>VLOOKUP(AF366,'Tableau coefficient '!$A$3:$B$1004,2,FALSE)</f>
        <v>72.75</v>
      </c>
      <c r="AH366" s="95">
        <v>0</v>
      </c>
      <c r="AI366" s="93">
        <v>0</v>
      </c>
      <c r="AJ366" s="93" t="str">
        <f t="shared" si="204"/>
        <v>00</v>
      </c>
      <c r="AK366" s="96">
        <f>VLOOKUP(AJ366,'Tableau coefficient '!$A$3:$B$1004,2,FALSE)</f>
        <v>0</v>
      </c>
      <c r="AL366" s="95" t="s">
        <v>5</v>
      </c>
      <c r="AM366" s="93">
        <v>103</v>
      </c>
      <c r="AN366" s="93" t="str">
        <f t="shared" si="205"/>
        <v>M103</v>
      </c>
      <c r="AO366" s="96">
        <f>VLOOKUP(AN366,'Tableau coefficient '!$A$3:$B$1004,2,FALSE)</f>
        <v>40</v>
      </c>
      <c r="AP366" s="95">
        <v>0</v>
      </c>
      <c r="AQ366" s="93">
        <v>0</v>
      </c>
      <c r="AR366" s="93" t="str">
        <f t="shared" si="206"/>
        <v>00</v>
      </c>
      <c r="AS366" s="96">
        <f>VLOOKUP(AR366,'Tableau coefficient '!$A$3:$B$1004,2,FALSE)</f>
        <v>0</v>
      </c>
      <c r="AT366" s="95">
        <v>0</v>
      </c>
      <c r="AU366" s="93">
        <v>0</v>
      </c>
      <c r="AV366" s="93" t="str">
        <f t="shared" si="207"/>
        <v>00</v>
      </c>
      <c r="AW366" s="96">
        <f>VLOOKUP(AV366,'Tableau coefficient '!$A$3:$B$1004,2,FALSE)</f>
        <v>0</v>
      </c>
      <c r="AX366" s="95">
        <v>0</v>
      </c>
      <c r="AY366" s="93">
        <v>0</v>
      </c>
      <c r="AZ366" s="93" t="str">
        <f t="shared" si="208"/>
        <v>00</v>
      </c>
      <c r="BA366" s="96">
        <f>VLOOKUP(AZ366,'Tableau coefficient '!$A$3:$B$1004,2,FALSE)</f>
        <v>0</v>
      </c>
      <c r="BB366" s="83">
        <v>0</v>
      </c>
      <c r="BC366" s="84">
        <v>0</v>
      </c>
      <c r="BD366" s="84" t="str">
        <f t="shared" si="209"/>
        <v>00</v>
      </c>
      <c r="BE366" s="85">
        <f>(VLOOKUP(BD366,'Tableau coefficient '!$A$3:$B$1004,2,FALSE))*2</f>
        <v>0</v>
      </c>
      <c r="BF366" s="95">
        <v>0</v>
      </c>
      <c r="BG366" s="93">
        <v>0</v>
      </c>
      <c r="BH366" s="93" t="str">
        <f t="shared" si="210"/>
        <v>00</v>
      </c>
      <c r="BI366" s="96">
        <f>VLOOKUP(BH366,'Tableau coefficient '!$A$3:$B$1004,2,FALSE)</f>
        <v>0</v>
      </c>
      <c r="BJ366" s="95">
        <v>0</v>
      </c>
      <c r="BK366" s="93">
        <v>0</v>
      </c>
      <c r="BL366" s="93" t="str">
        <f t="shared" si="211"/>
        <v>00</v>
      </c>
      <c r="BM366" s="96">
        <f>VLOOKUP(BL366,'Tableau coefficient '!$A$3:$B$1004,2,FALSE)</f>
        <v>0</v>
      </c>
      <c r="BN366" s="97">
        <f t="shared" si="196"/>
        <v>508.75</v>
      </c>
      <c r="BO366" s="93">
        <f t="shared" si="195"/>
        <v>119</v>
      </c>
    </row>
    <row r="367" spans="1:67" ht="14" customHeight="1">
      <c r="A367" s="98" t="s">
        <v>1049</v>
      </c>
      <c r="B367" s="94" t="s">
        <v>1405</v>
      </c>
      <c r="C367" s="74" t="s">
        <v>19</v>
      </c>
      <c r="D367" s="74" t="s">
        <v>1647</v>
      </c>
      <c r="E367" s="94" t="s">
        <v>1067</v>
      </c>
      <c r="F367" s="95">
        <v>0</v>
      </c>
      <c r="G367" s="93">
        <v>0</v>
      </c>
      <c r="H367" s="93" t="str">
        <f t="shared" si="197"/>
        <v>00</v>
      </c>
      <c r="I367" s="96">
        <f>VLOOKUP(H367,'Tableau coefficient '!$A$3:$B$1004,2,FALSE)</f>
        <v>0</v>
      </c>
      <c r="J367" s="95">
        <v>0</v>
      </c>
      <c r="K367" s="93">
        <v>0</v>
      </c>
      <c r="L367" s="93" t="str">
        <f t="shared" si="198"/>
        <v>00</v>
      </c>
      <c r="M367" s="96">
        <f>VLOOKUP(L367,'Tableau coefficient '!$A$3:$B$1004,2,FALSE)</f>
        <v>0</v>
      </c>
      <c r="N367" s="95">
        <v>0</v>
      </c>
      <c r="O367" s="93">
        <v>0</v>
      </c>
      <c r="P367" s="93" t="str">
        <f t="shared" si="199"/>
        <v>00</v>
      </c>
      <c r="Q367" s="96">
        <f>VLOOKUP(P367,'Tableau coefficient '!$A$3:$B$1004,2,FALSE)</f>
        <v>0</v>
      </c>
      <c r="R367" s="95">
        <v>0</v>
      </c>
      <c r="S367" s="93">
        <v>0</v>
      </c>
      <c r="T367" s="93" t="str">
        <f t="shared" si="200"/>
        <v>00</v>
      </c>
      <c r="U367" s="96">
        <f>VLOOKUP(T367,'Tableau coefficient '!$A$3:$B$1004,2,FALSE)</f>
        <v>0</v>
      </c>
      <c r="V367" s="83" t="s">
        <v>1506</v>
      </c>
      <c r="W367" s="84">
        <v>54</v>
      </c>
      <c r="X367" s="84" t="str">
        <f t="shared" si="201"/>
        <v>XS54</v>
      </c>
      <c r="Y367" s="85">
        <f>VLOOKUP(X367,'Tableau coefficient '!$A$3:$B$1004,2,FALSE)</f>
        <v>44.5</v>
      </c>
      <c r="Z367" s="83" t="s">
        <v>1507</v>
      </c>
      <c r="AA367" s="75">
        <v>23</v>
      </c>
      <c r="AB367" s="84" t="str">
        <f t="shared" si="202"/>
        <v>S23</v>
      </c>
      <c r="AC367" s="85">
        <f>(VLOOKUP(AB367,'Tableau coefficient '!$A$3:$B$1004,2,FALSE))*2</f>
        <v>180</v>
      </c>
      <c r="AD367" s="95">
        <v>0</v>
      </c>
      <c r="AE367" s="93">
        <v>0</v>
      </c>
      <c r="AF367" s="93" t="str">
        <f t="shared" si="203"/>
        <v>00</v>
      </c>
      <c r="AG367" s="96">
        <f>VLOOKUP(AF367,'Tableau coefficient '!$A$3:$B$1004,2,FALSE)</f>
        <v>0</v>
      </c>
      <c r="AH367" s="95">
        <v>0</v>
      </c>
      <c r="AI367" s="93">
        <v>0</v>
      </c>
      <c r="AJ367" s="93" t="str">
        <f t="shared" si="204"/>
        <v>00</v>
      </c>
      <c r="AK367" s="96">
        <f>VLOOKUP(AJ367,'Tableau coefficient '!$A$3:$B$1004,2,FALSE)</f>
        <v>0</v>
      </c>
      <c r="AL367" s="95">
        <v>0</v>
      </c>
      <c r="AM367" s="93">
        <v>0</v>
      </c>
      <c r="AN367" s="93" t="str">
        <f t="shared" si="205"/>
        <v>00</v>
      </c>
      <c r="AO367" s="96">
        <f>VLOOKUP(AN367,'Tableau coefficient '!$A$3:$B$1004,2,FALSE)</f>
        <v>0</v>
      </c>
      <c r="AP367" s="95">
        <v>0</v>
      </c>
      <c r="AQ367" s="93">
        <v>0</v>
      </c>
      <c r="AR367" s="93" t="str">
        <f t="shared" si="206"/>
        <v>00</v>
      </c>
      <c r="AS367" s="96">
        <f>VLOOKUP(AR367,'Tableau coefficient '!$A$3:$B$1004,2,FALSE)</f>
        <v>0</v>
      </c>
      <c r="AT367" s="95">
        <v>0</v>
      </c>
      <c r="AU367" s="93">
        <v>0</v>
      </c>
      <c r="AV367" s="93" t="str">
        <f t="shared" si="207"/>
        <v>00</v>
      </c>
      <c r="AW367" s="96">
        <f>VLOOKUP(AV367,'Tableau coefficient '!$A$3:$B$1004,2,FALSE)</f>
        <v>0</v>
      </c>
      <c r="AX367" s="95">
        <v>0</v>
      </c>
      <c r="AY367" s="93">
        <v>0</v>
      </c>
      <c r="AZ367" s="93" t="str">
        <f t="shared" si="208"/>
        <v>00</v>
      </c>
      <c r="BA367" s="96">
        <f>VLOOKUP(AZ367,'Tableau coefficient '!$A$3:$B$1004,2,FALSE)</f>
        <v>0</v>
      </c>
      <c r="BB367" s="83">
        <v>0</v>
      </c>
      <c r="BC367" s="84">
        <v>0</v>
      </c>
      <c r="BD367" s="84" t="str">
        <f t="shared" si="209"/>
        <v>00</v>
      </c>
      <c r="BE367" s="85">
        <f>(VLOOKUP(BD367,'Tableau coefficient '!$A$3:$B$1004,2,FALSE))*2</f>
        <v>0</v>
      </c>
      <c r="BF367" s="95">
        <v>0</v>
      </c>
      <c r="BG367" s="93">
        <v>0</v>
      </c>
      <c r="BH367" s="93" t="str">
        <f t="shared" si="210"/>
        <v>00</v>
      </c>
      <c r="BI367" s="96">
        <f>VLOOKUP(BH367,'Tableau coefficient '!$A$3:$B$1004,2,FALSE)</f>
        <v>0</v>
      </c>
      <c r="BJ367" s="95">
        <v>0</v>
      </c>
      <c r="BK367" s="93">
        <v>0</v>
      </c>
      <c r="BL367" s="93" t="str">
        <f t="shared" si="211"/>
        <v>00</v>
      </c>
      <c r="BM367" s="96">
        <f>VLOOKUP(BL367,'Tableau coefficient '!$A$3:$B$1004,2,FALSE)</f>
        <v>0</v>
      </c>
      <c r="BN367" s="97">
        <f t="shared" si="196"/>
        <v>224.5</v>
      </c>
      <c r="BO367" s="93">
        <f t="shared" si="195"/>
        <v>214</v>
      </c>
    </row>
    <row r="368" spans="1:67" ht="14" customHeight="1">
      <c r="A368" s="98" t="s">
        <v>1406</v>
      </c>
      <c r="B368" s="94" t="s">
        <v>1407</v>
      </c>
      <c r="C368" s="74" t="s">
        <v>19</v>
      </c>
      <c r="D368" s="74" t="s">
        <v>1650</v>
      </c>
      <c r="E368" s="94" t="s">
        <v>14</v>
      </c>
      <c r="F368" s="95">
        <v>0</v>
      </c>
      <c r="G368" s="93">
        <v>0</v>
      </c>
      <c r="H368" s="93" t="str">
        <f t="shared" si="197"/>
        <v>00</v>
      </c>
      <c r="I368" s="96">
        <f>VLOOKUP(H368,'Tableau coefficient '!$A$3:$B$1004,2,FALSE)</f>
        <v>0</v>
      </c>
      <c r="J368" s="95">
        <v>0</v>
      </c>
      <c r="K368" s="93">
        <v>0</v>
      </c>
      <c r="L368" s="93" t="str">
        <f t="shared" si="198"/>
        <v>00</v>
      </c>
      <c r="M368" s="96">
        <f>VLOOKUP(L368,'Tableau coefficient '!$A$3:$B$1004,2,FALSE)</f>
        <v>0</v>
      </c>
      <c r="N368" s="95">
        <v>0</v>
      </c>
      <c r="O368" s="93">
        <v>0</v>
      </c>
      <c r="P368" s="93" t="str">
        <f t="shared" si="199"/>
        <v>00</v>
      </c>
      <c r="Q368" s="96">
        <f>VLOOKUP(P368,'Tableau coefficient '!$A$3:$B$1004,2,FALSE)</f>
        <v>0</v>
      </c>
      <c r="R368" s="95">
        <v>0</v>
      </c>
      <c r="S368" s="93">
        <v>0</v>
      </c>
      <c r="T368" s="93" t="str">
        <f t="shared" si="200"/>
        <v>00</v>
      </c>
      <c r="U368" s="96">
        <f>VLOOKUP(T368,'Tableau coefficient '!$A$3:$B$1004,2,FALSE)</f>
        <v>0</v>
      </c>
      <c r="V368" s="83">
        <v>0</v>
      </c>
      <c r="W368" s="84">
        <v>0</v>
      </c>
      <c r="X368" s="84" t="str">
        <f t="shared" si="201"/>
        <v>00</v>
      </c>
      <c r="Y368" s="85">
        <f>VLOOKUP(X368,'Tableau coefficient '!$A$3:$B$1004,2,FALSE)</f>
        <v>0</v>
      </c>
      <c r="Z368" s="83">
        <v>0</v>
      </c>
      <c r="AA368" s="75">
        <v>0</v>
      </c>
      <c r="AB368" s="84" t="str">
        <f t="shared" si="202"/>
        <v>00</v>
      </c>
      <c r="AC368" s="85">
        <f>(VLOOKUP(AB368,'Tableau coefficient '!$A$3:$B$1004,2,FALSE))*2</f>
        <v>0</v>
      </c>
      <c r="AD368" s="95">
        <v>0</v>
      </c>
      <c r="AE368" s="93">
        <v>0</v>
      </c>
      <c r="AF368" s="93" t="str">
        <f t="shared" si="203"/>
        <v>00</v>
      </c>
      <c r="AG368" s="96">
        <f>VLOOKUP(AF368,'Tableau coefficient '!$A$3:$B$1004,2,FALSE)</f>
        <v>0</v>
      </c>
      <c r="AH368" s="95">
        <v>0</v>
      </c>
      <c r="AI368" s="93">
        <v>0</v>
      </c>
      <c r="AJ368" s="93" t="str">
        <f t="shared" si="204"/>
        <v>00</v>
      </c>
      <c r="AK368" s="96">
        <f>VLOOKUP(AJ368,'Tableau coefficient '!$A$3:$B$1004,2,FALSE)</f>
        <v>0</v>
      </c>
      <c r="AL368" s="95">
        <v>0</v>
      </c>
      <c r="AM368" s="93">
        <v>0</v>
      </c>
      <c r="AN368" s="93" t="str">
        <f t="shared" si="205"/>
        <v>00</v>
      </c>
      <c r="AO368" s="96">
        <f>VLOOKUP(AN368,'Tableau coefficient '!$A$3:$B$1004,2,FALSE)</f>
        <v>0</v>
      </c>
      <c r="AP368" s="95">
        <v>0</v>
      </c>
      <c r="AQ368" s="93">
        <v>0</v>
      </c>
      <c r="AR368" s="93" t="str">
        <f t="shared" si="206"/>
        <v>00</v>
      </c>
      <c r="AS368" s="96">
        <f>VLOOKUP(AR368,'Tableau coefficient '!$A$3:$B$1004,2,FALSE)</f>
        <v>0</v>
      </c>
      <c r="AT368" s="95">
        <v>0</v>
      </c>
      <c r="AU368" s="93">
        <v>0</v>
      </c>
      <c r="AV368" s="93" t="str">
        <f t="shared" si="207"/>
        <v>00</v>
      </c>
      <c r="AW368" s="96">
        <f>VLOOKUP(AV368,'Tableau coefficient '!$A$3:$B$1004,2,FALSE)</f>
        <v>0</v>
      </c>
      <c r="AX368" s="95">
        <v>0</v>
      </c>
      <c r="AY368" s="93">
        <v>0</v>
      </c>
      <c r="AZ368" s="93" t="str">
        <f t="shared" si="208"/>
        <v>00</v>
      </c>
      <c r="BA368" s="96">
        <f>VLOOKUP(AZ368,'Tableau coefficient '!$A$3:$B$1004,2,FALSE)</f>
        <v>0</v>
      </c>
      <c r="BB368" s="83">
        <v>0</v>
      </c>
      <c r="BC368" s="84">
        <v>0</v>
      </c>
      <c r="BD368" s="84" t="str">
        <f t="shared" si="209"/>
        <v>00</v>
      </c>
      <c r="BE368" s="85">
        <f>(VLOOKUP(BD368,'Tableau coefficient '!$A$3:$B$1004,2,FALSE))*2</f>
        <v>0</v>
      </c>
      <c r="BF368" s="95">
        <v>0</v>
      </c>
      <c r="BG368" s="93">
        <v>0</v>
      </c>
      <c r="BH368" s="93" t="str">
        <f t="shared" si="210"/>
        <v>00</v>
      </c>
      <c r="BI368" s="96">
        <f>VLOOKUP(BH368,'Tableau coefficient '!$A$3:$B$1004,2,FALSE)</f>
        <v>0</v>
      </c>
      <c r="BJ368" s="95">
        <v>0</v>
      </c>
      <c r="BK368" s="93">
        <v>0</v>
      </c>
      <c r="BL368" s="93" t="str">
        <f t="shared" si="211"/>
        <v>00</v>
      </c>
      <c r="BM368" s="96">
        <f>VLOOKUP(BL368,'Tableau coefficient '!$A$3:$B$1004,2,FALSE)</f>
        <v>0</v>
      </c>
      <c r="BN368" s="97">
        <f t="shared" si="196"/>
        <v>0</v>
      </c>
      <c r="BO368" s="93">
        <f t="shared" si="195"/>
        <v>303</v>
      </c>
    </row>
    <row r="369" spans="1:67" ht="14" customHeight="1">
      <c r="A369" s="114" t="s">
        <v>1573</v>
      </c>
      <c r="B369" s="115" t="s">
        <v>1373</v>
      </c>
      <c r="C369" s="74" t="s">
        <v>19</v>
      </c>
      <c r="D369" s="93" t="s">
        <v>1648</v>
      </c>
      <c r="E369" s="115" t="s">
        <v>15</v>
      </c>
      <c r="F369" s="95">
        <v>0</v>
      </c>
      <c r="G369" s="93">
        <v>0</v>
      </c>
      <c r="H369" s="93" t="str">
        <f t="shared" si="197"/>
        <v>00</v>
      </c>
      <c r="I369" s="96">
        <f>VLOOKUP(H369,'Tableau coefficient '!$A$3:$B$1004,2,FALSE)</f>
        <v>0</v>
      </c>
      <c r="J369" s="95">
        <v>0</v>
      </c>
      <c r="K369" s="93">
        <v>0</v>
      </c>
      <c r="L369" s="93" t="str">
        <f t="shared" si="198"/>
        <v>00</v>
      </c>
      <c r="M369" s="96">
        <f>VLOOKUP(L369,'Tableau coefficient '!$A$3:$B$1004,2,FALSE)</f>
        <v>0</v>
      </c>
      <c r="N369" s="95">
        <v>0</v>
      </c>
      <c r="O369" s="93">
        <v>0</v>
      </c>
      <c r="P369" s="93" t="str">
        <f t="shared" si="199"/>
        <v>00</v>
      </c>
      <c r="Q369" s="96">
        <f>VLOOKUP(P369,'Tableau coefficient '!$A$3:$B$1004,2,FALSE)</f>
        <v>0</v>
      </c>
      <c r="R369" s="95">
        <v>0</v>
      </c>
      <c r="S369" s="93">
        <v>0</v>
      </c>
      <c r="T369" s="93" t="str">
        <f t="shared" si="200"/>
        <v>00</v>
      </c>
      <c r="U369" s="96">
        <f>VLOOKUP(T369,'Tableau coefficient '!$A$3:$B$1004,2,FALSE)</f>
        <v>0</v>
      </c>
      <c r="V369" s="83">
        <v>0</v>
      </c>
      <c r="W369" s="84">
        <v>0</v>
      </c>
      <c r="X369" s="84" t="str">
        <f t="shared" si="201"/>
        <v>00</v>
      </c>
      <c r="Y369" s="85">
        <f>VLOOKUP(X369,'Tableau coefficient '!$A$3:$B$1004,2,FALSE)</f>
        <v>0</v>
      </c>
      <c r="Z369" s="83">
        <v>0</v>
      </c>
      <c r="AA369" s="75">
        <v>0</v>
      </c>
      <c r="AB369" s="84" t="str">
        <f t="shared" si="202"/>
        <v>00</v>
      </c>
      <c r="AC369" s="85">
        <f>(VLOOKUP(AB369,'Tableau coefficient '!$A$3:$B$1004,2,FALSE))*2</f>
        <v>0</v>
      </c>
      <c r="AD369" s="95">
        <v>0</v>
      </c>
      <c r="AE369" s="93">
        <v>0</v>
      </c>
      <c r="AF369" s="93" t="str">
        <f t="shared" si="203"/>
        <v>00</v>
      </c>
      <c r="AG369" s="96">
        <f>VLOOKUP(AF369,'Tableau coefficient '!$A$3:$B$1004,2,FALSE)</f>
        <v>0</v>
      </c>
      <c r="AH369" s="95">
        <v>0</v>
      </c>
      <c r="AI369" s="93">
        <v>0</v>
      </c>
      <c r="AJ369" s="93" t="str">
        <f t="shared" si="204"/>
        <v>00</v>
      </c>
      <c r="AK369" s="96">
        <f>VLOOKUP(AJ369,'Tableau coefficient '!$A$3:$B$1004,2,FALSE)</f>
        <v>0</v>
      </c>
      <c r="AL369" s="95" t="s">
        <v>1506</v>
      </c>
      <c r="AM369" s="93">
        <v>53</v>
      </c>
      <c r="AN369" s="93" t="str">
        <f t="shared" si="205"/>
        <v>XS53</v>
      </c>
      <c r="AO369" s="96">
        <f>VLOOKUP(AN369,'Tableau coefficient '!$A$3:$B$1004,2,FALSE)</f>
        <v>45</v>
      </c>
      <c r="AP369" s="95">
        <v>0</v>
      </c>
      <c r="AQ369" s="93">
        <v>0</v>
      </c>
      <c r="AR369" s="93" t="str">
        <f t="shared" si="206"/>
        <v>00</v>
      </c>
      <c r="AS369" s="96">
        <f>VLOOKUP(AR369,'Tableau coefficient '!$A$3:$B$1004,2,FALSE)</f>
        <v>0</v>
      </c>
      <c r="AT369" s="95">
        <v>0</v>
      </c>
      <c r="AU369" s="93">
        <v>0</v>
      </c>
      <c r="AV369" s="93" t="str">
        <f t="shared" si="207"/>
        <v>00</v>
      </c>
      <c r="AW369" s="96">
        <f>VLOOKUP(AV369,'Tableau coefficient '!$A$3:$B$1004,2,FALSE)</f>
        <v>0</v>
      </c>
      <c r="AX369" s="95">
        <v>0</v>
      </c>
      <c r="AY369" s="93">
        <v>0</v>
      </c>
      <c r="AZ369" s="93" t="str">
        <f t="shared" si="208"/>
        <v>00</v>
      </c>
      <c r="BA369" s="96">
        <f>VLOOKUP(AZ369,'Tableau coefficient '!$A$3:$B$1004,2,FALSE)</f>
        <v>0</v>
      </c>
      <c r="BB369" s="83">
        <v>0</v>
      </c>
      <c r="BC369" s="84">
        <v>0</v>
      </c>
      <c r="BD369" s="84" t="str">
        <f t="shared" si="209"/>
        <v>00</v>
      </c>
      <c r="BE369" s="85">
        <f>(VLOOKUP(BD369,'Tableau coefficient '!$A$3:$B$1004,2,FALSE))*2</f>
        <v>0</v>
      </c>
      <c r="BF369" s="95">
        <v>0</v>
      </c>
      <c r="BG369" s="93">
        <v>0</v>
      </c>
      <c r="BH369" s="93" t="str">
        <f t="shared" si="210"/>
        <v>00</v>
      </c>
      <c r="BI369" s="96">
        <f>VLOOKUP(BH369,'Tableau coefficient '!$A$3:$B$1004,2,FALSE)</f>
        <v>0</v>
      </c>
      <c r="BJ369" s="95">
        <v>0</v>
      </c>
      <c r="BK369" s="93">
        <v>0</v>
      </c>
      <c r="BL369" s="93" t="str">
        <f t="shared" si="211"/>
        <v>00</v>
      </c>
      <c r="BM369" s="96">
        <f>VLOOKUP(BL369,'Tableau coefficient '!$A$3:$B$1004,2,FALSE)</f>
        <v>0</v>
      </c>
      <c r="BN369" s="97">
        <f t="shared" si="196"/>
        <v>45</v>
      </c>
      <c r="BO369" s="93">
        <f t="shared" si="195"/>
        <v>298</v>
      </c>
    </row>
    <row r="370" spans="1:67" ht="14" customHeight="1"/>
    <row r="371" spans="1:67" ht="14" customHeight="1"/>
    <row r="372" spans="1:67" ht="14" customHeight="1"/>
    <row r="373" spans="1:67" ht="14" customHeight="1">
      <c r="M373" s="72"/>
      <c r="Q373" s="71"/>
      <c r="Y373" s="71"/>
    </row>
    <row r="374" spans="1:67" ht="14" customHeight="1">
      <c r="M374" s="72"/>
      <c r="Q374" s="71"/>
      <c r="Y374" s="71"/>
    </row>
    <row r="375" spans="1:67" ht="14" customHeight="1">
      <c r="M375" s="72"/>
      <c r="Q375" s="71"/>
      <c r="Y375" s="71"/>
    </row>
    <row r="376" spans="1:67" ht="14" customHeight="1"/>
    <row r="377" spans="1:67" ht="14" customHeight="1"/>
    <row r="378" spans="1:67" ht="14" customHeight="1"/>
    <row r="379" spans="1:67" ht="14" customHeight="1"/>
    <row r="380" spans="1:67" ht="14" customHeight="1"/>
    <row r="381" spans="1:67" ht="14" customHeight="1"/>
    <row r="382" spans="1:67" ht="14" customHeight="1"/>
    <row r="383" spans="1:67" ht="14" customHeight="1"/>
    <row r="384" spans="1:67" ht="14" customHeight="1"/>
    <row r="385" ht="14" customHeight="1"/>
    <row r="386" ht="14" customHeight="1"/>
    <row r="387" ht="14" customHeight="1"/>
    <row r="388" ht="14" customHeight="1"/>
    <row r="389" ht="14" customHeight="1"/>
    <row r="390" ht="14" customHeight="1"/>
    <row r="391" ht="14" customHeight="1"/>
    <row r="392" ht="14" customHeight="1"/>
    <row r="393" ht="14" customHeight="1"/>
    <row r="394" ht="14" customHeight="1"/>
    <row r="395" ht="14" customHeight="1"/>
    <row r="396" ht="14" customHeight="1"/>
    <row r="397" ht="14" customHeight="1"/>
    <row r="398" ht="14" customHeight="1"/>
    <row r="399" ht="14" customHeight="1"/>
    <row r="400" ht="14" customHeight="1"/>
    <row r="401" ht="14" customHeight="1"/>
    <row r="402" ht="14" customHeight="1"/>
    <row r="403" ht="14" customHeight="1"/>
    <row r="404" ht="14" customHeight="1"/>
    <row r="405" ht="14" customHeight="1"/>
    <row r="406" ht="14" customHeight="1"/>
    <row r="407" ht="14" customHeight="1"/>
    <row r="408" ht="14" customHeight="1"/>
    <row r="409" ht="14" customHeight="1"/>
    <row r="410" ht="14" customHeight="1"/>
    <row r="411" ht="14" customHeight="1"/>
    <row r="412" ht="14" customHeight="1"/>
    <row r="413" ht="14" customHeight="1"/>
    <row r="414" ht="14" customHeight="1"/>
    <row r="415" ht="14" customHeight="1"/>
    <row r="416" ht="14" customHeight="1"/>
    <row r="417" ht="14" customHeight="1"/>
    <row r="418" ht="14" customHeight="1"/>
    <row r="419" ht="14" customHeight="1"/>
    <row r="420" ht="14" customHeight="1"/>
    <row r="421" ht="14" customHeight="1"/>
    <row r="422" ht="14" customHeight="1"/>
    <row r="423" ht="14" customHeight="1"/>
    <row r="424" ht="14" customHeight="1"/>
    <row r="425" ht="14" customHeight="1"/>
    <row r="426" ht="14" customHeight="1"/>
    <row r="427" ht="14" customHeight="1"/>
    <row r="428" ht="14" customHeight="1"/>
    <row r="429" ht="14" customHeight="1"/>
    <row r="430" ht="14" customHeight="1"/>
    <row r="431" ht="14" customHeight="1"/>
    <row r="432" ht="14" customHeight="1"/>
    <row r="433" ht="14" customHeight="1"/>
    <row r="434" ht="14" customHeight="1"/>
    <row r="435" ht="14" customHeight="1"/>
    <row r="436" ht="14" customHeight="1"/>
    <row r="437" ht="14" customHeight="1"/>
    <row r="438" ht="14" customHeight="1"/>
    <row r="439" ht="14" customHeight="1"/>
    <row r="440" ht="14" customHeight="1"/>
    <row r="441" ht="14" customHeight="1"/>
    <row r="442" ht="14" customHeight="1"/>
    <row r="443" ht="14" customHeight="1"/>
    <row r="444" ht="14" customHeight="1"/>
    <row r="445" ht="14" customHeight="1"/>
    <row r="446" ht="14" customHeight="1"/>
    <row r="447" ht="14" customHeight="1"/>
    <row r="448" ht="14" customHeight="1"/>
    <row r="449" ht="14" customHeight="1"/>
    <row r="450" ht="14" customHeight="1"/>
    <row r="451" ht="14" customHeight="1"/>
    <row r="452" ht="14" customHeight="1"/>
    <row r="453" ht="14" customHeight="1"/>
    <row r="454" ht="14" customHeight="1"/>
  </sheetData>
  <sheetProtection algorithmName="SHA-512" hashValue="UQD44MfrUN7WRk+fBKgJzHuGBXyHUAAjonIVxmMW0lInkSKy+D+GorYAkvs82/un/onfbvDMuEe/T7JwJijoJQ==" saltValue="YTYhmpScc/ws6k5OQ1y+CA==" spinCount="100000" sheet="1" objects="1" scenarios="1" sort="0" autoFilter="0"/>
  <autoFilter ref="A2:BO369" xr:uid="{443EDFF1-B842-0443-925F-763ABCC4E54D}">
    <filterColumn colId="5" showButton="0"/>
    <filterColumn colId="6" showButton="0"/>
    <filterColumn colId="7" showButton="0"/>
    <filterColumn colId="9" showButton="0"/>
    <filterColumn colId="10" showButton="0"/>
    <filterColumn colId="11" showButton="0"/>
    <filterColumn colId="13" showButton="0"/>
    <filterColumn colId="14" showButton="0"/>
    <filterColumn colId="15" showButton="0"/>
    <filterColumn colId="17" showButton="0"/>
    <filterColumn colId="18" showButton="0"/>
    <filterColumn colId="19" showButton="0"/>
    <filterColumn colId="21" showButton="0"/>
    <filterColumn colId="22" showButton="0"/>
    <filterColumn colId="23" showButton="0"/>
    <filterColumn colId="25" showButton="0"/>
    <filterColumn colId="26" showButton="0"/>
    <filterColumn colId="27" showButton="0"/>
    <filterColumn colId="29" showButton="0"/>
    <filterColumn colId="30" showButton="0"/>
    <filterColumn colId="31" showButton="0"/>
    <filterColumn colId="33" showButton="0"/>
    <filterColumn colId="34" showButton="0"/>
    <filterColumn colId="35" showButton="0"/>
    <filterColumn colId="37" showButton="0"/>
    <filterColumn colId="38" showButton="0"/>
    <filterColumn colId="39" showButton="0"/>
    <filterColumn colId="41" showButton="0"/>
    <filterColumn colId="42" showButton="0"/>
    <filterColumn colId="43" showButton="0"/>
    <filterColumn colId="45" showButton="0"/>
    <filterColumn colId="46" showButton="0"/>
    <filterColumn colId="47" showButton="0"/>
    <filterColumn colId="49" showButton="0"/>
    <filterColumn colId="50" showButton="0"/>
    <filterColumn colId="51" showButton="0"/>
    <filterColumn colId="53" showButton="0"/>
    <filterColumn colId="54" showButton="0"/>
    <filterColumn colId="55" showButton="0"/>
    <filterColumn colId="57" showButton="0"/>
    <filterColumn colId="58" showButton="0"/>
    <filterColumn colId="59" showButton="0"/>
    <filterColumn colId="61" showButton="0"/>
    <filterColumn colId="62" showButton="0"/>
    <filterColumn colId="63" showButton="0"/>
  </autoFilter>
  <mergeCells count="23">
    <mergeCell ref="AP2:AS2"/>
    <mergeCell ref="AT2:AW2"/>
    <mergeCell ref="BO2:BO3"/>
    <mergeCell ref="BN2:BN3"/>
    <mergeCell ref="AX2:BA2"/>
    <mergeCell ref="BB2:BE2"/>
    <mergeCell ref="BF2:BI2"/>
    <mergeCell ref="BJ2:BM2"/>
    <mergeCell ref="N2:Q2"/>
    <mergeCell ref="Z2:AC2"/>
    <mergeCell ref="AD2:AG2"/>
    <mergeCell ref="AL2:AO2"/>
    <mergeCell ref="A1:M1"/>
    <mergeCell ref="A2:A3"/>
    <mergeCell ref="B2:B3"/>
    <mergeCell ref="C2:C3"/>
    <mergeCell ref="D2:D3"/>
    <mergeCell ref="E2:E3"/>
    <mergeCell ref="F2:I2"/>
    <mergeCell ref="J2:M2"/>
    <mergeCell ref="R2:U2"/>
    <mergeCell ref="V2:Y2"/>
    <mergeCell ref="AH2:AK2"/>
  </mergeCells>
  <phoneticPr fontId="3" type="noConversion"/>
  <pageMargins left="0" right="0" top="0" bottom="0" header="0" footer="0"/>
  <pageSetup paperSize="9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55535-8028-42C2-88AB-4BD63BC811D2}">
  <dimension ref="A1:L311"/>
  <sheetViews>
    <sheetView zoomScale="85" zoomScaleNormal="85" workbookViewId="0">
      <selection activeCell="F271" sqref="F271"/>
    </sheetView>
  </sheetViews>
  <sheetFormatPr baseColWidth="10" defaultColWidth="10.83203125" defaultRowHeight="13"/>
  <cols>
    <col min="1" max="1" width="12.6640625" style="3" bestFit="1" customWidth="1"/>
    <col min="2" max="16384" width="10.83203125" style="3"/>
  </cols>
  <sheetData>
    <row r="1" spans="1:12" ht="42" customHeight="1">
      <c r="A1" s="134" t="s">
        <v>0</v>
      </c>
      <c r="B1" s="134" t="s">
        <v>1</v>
      </c>
      <c r="C1" s="136" t="s">
        <v>2</v>
      </c>
      <c r="D1" s="138" t="s">
        <v>20</v>
      </c>
      <c r="E1" s="8"/>
      <c r="F1" s="8"/>
    </row>
    <row r="2" spans="1:12" ht="14" thickBot="1">
      <c r="A2" s="135"/>
      <c r="B2" s="135"/>
      <c r="C2" s="137"/>
      <c r="D2" s="139"/>
      <c r="E2" s="8"/>
      <c r="F2" s="8"/>
    </row>
    <row r="3" spans="1:12">
      <c r="A3" s="24" t="str">
        <f>'Challenge 2022'!A4</f>
        <v>BOURDELON</v>
      </c>
      <c r="B3" s="25" t="str">
        <f>'Challenge 2022'!B4</f>
        <v>Evans</v>
      </c>
      <c r="C3" s="25" t="str">
        <f>'Challenge 2022'!C4</f>
        <v>M</v>
      </c>
      <c r="D3" s="25" t="str">
        <f>'Challenge 2022'!D4</f>
        <v>MPO 2</v>
      </c>
      <c r="E3" s="26">
        <f>'Challenge 2022'!BN4</f>
        <v>542.5</v>
      </c>
      <c r="F3" s="34" t="e">
        <f t="shared" ref="F3:F66" si="0">RANK(E3,$E$3:$E$271,0)</f>
        <v>#REF!</v>
      </c>
      <c r="G3" s="30" t="str">
        <f>'Challenge 2022'!A29</f>
        <v>OHIU</v>
      </c>
      <c r="H3" s="30" t="str">
        <f>'Challenge 2022'!B29</f>
        <v>Arava</v>
      </c>
      <c r="I3" s="30" t="str">
        <f>'Challenge 2022'!C29</f>
        <v>M</v>
      </c>
      <c r="J3" s="30" t="str">
        <f>'Challenge 2022'!D29</f>
        <v>PO 2</v>
      </c>
      <c r="K3" s="17">
        <f>'Challenge 2022'!BN29</f>
        <v>0</v>
      </c>
      <c r="L3" s="34" t="e">
        <f>RANK(K3,$K$3:$K$272,0)</f>
        <v>#REF!</v>
      </c>
    </row>
    <row r="4" spans="1:12">
      <c r="A4" s="10" t="str">
        <f>'Challenge 2022'!A5</f>
        <v>ROCHE</v>
      </c>
      <c r="B4" s="9" t="str">
        <f>'Challenge 2022'!B5</f>
        <v>Manatea</v>
      </c>
      <c r="C4" s="9" t="str">
        <f>'Challenge 2022'!C5</f>
        <v>M</v>
      </c>
      <c r="D4" s="9" t="str">
        <f>'Challenge 2022'!D5</f>
        <v>MPO 2</v>
      </c>
      <c r="E4" s="16">
        <f>'Challenge 2022'!BN5</f>
        <v>380</v>
      </c>
      <c r="F4" s="35" t="e">
        <f t="shared" si="0"/>
        <v>#REF!</v>
      </c>
      <c r="G4" s="19" t="str">
        <f>'Challenge 2022'!A30</f>
        <v>SERRE</v>
      </c>
      <c r="H4" s="19" t="str">
        <f>'Challenge 2022'!B30</f>
        <v>Mirco</v>
      </c>
      <c r="I4" s="19" t="str">
        <f>'Challenge 2022'!C30</f>
        <v>M</v>
      </c>
      <c r="J4" s="19" t="str">
        <f>'Challenge 2022'!D30</f>
        <v>PO 1</v>
      </c>
      <c r="K4" s="12">
        <f>'Challenge 2022'!BN30</f>
        <v>725</v>
      </c>
      <c r="L4" s="35" t="e">
        <f t="shared" ref="L4:L67" si="1">RANK(K4,$K$3:$K$272,0)</f>
        <v>#REF!</v>
      </c>
    </row>
    <row r="5" spans="1:12">
      <c r="A5" s="10" t="str">
        <f>'Challenge 2022'!A6</f>
        <v>DIGONNET</v>
      </c>
      <c r="B5" s="9" t="str">
        <f>'Challenge 2022'!B6</f>
        <v>Naea</v>
      </c>
      <c r="C5" s="9" t="str">
        <f>'Challenge 2022'!C6</f>
        <v>M</v>
      </c>
      <c r="D5" s="9" t="str">
        <f>'Challenge 2022'!D6</f>
        <v>MPO 2</v>
      </c>
      <c r="E5" s="16">
        <f>'Challenge 2022'!BN6</f>
        <v>70</v>
      </c>
      <c r="F5" s="35" t="e">
        <f t="shared" si="0"/>
        <v>#REF!</v>
      </c>
      <c r="G5" s="19" t="str">
        <f>'Challenge 2022'!A31</f>
        <v>TEAE</v>
      </c>
      <c r="H5" s="19" t="str">
        <f>'Challenge 2022'!B31</f>
        <v>Manua</v>
      </c>
      <c r="I5" s="19" t="str">
        <f>'Challenge 2022'!C31</f>
        <v>M</v>
      </c>
      <c r="J5" s="19" t="str">
        <f>'Challenge 2022'!D31</f>
        <v>PO 1</v>
      </c>
      <c r="K5" s="12">
        <f>'Challenge 2022'!BN31</f>
        <v>295</v>
      </c>
      <c r="L5" s="35" t="e">
        <f t="shared" si="1"/>
        <v>#REF!</v>
      </c>
    </row>
    <row r="6" spans="1:12">
      <c r="A6" s="10" t="str">
        <f>'Challenge 2022'!A7</f>
        <v>PECUSSEAU</v>
      </c>
      <c r="B6" s="9" t="str">
        <f>'Challenge 2022'!B7</f>
        <v>Noa</v>
      </c>
      <c r="C6" s="9" t="str">
        <f>'Challenge 2022'!C7</f>
        <v>M</v>
      </c>
      <c r="D6" s="9" t="str">
        <f>'Challenge 2022'!D7</f>
        <v>MPO 2</v>
      </c>
      <c r="E6" s="16">
        <f>'Challenge 2022'!BN7</f>
        <v>342.5</v>
      </c>
      <c r="F6" s="35" t="e">
        <f t="shared" si="0"/>
        <v>#REF!</v>
      </c>
      <c r="G6" s="19" t="str">
        <f>'Challenge 2022'!A32</f>
        <v>TEURU</v>
      </c>
      <c r="H6" s="19" t="str">
        <f>'Challenge 2022'!B32</f>
        <v>Kay</v>
      </c>
      <c r="I6" s="19" t="str">
        <f>'Challenge 2022'!C32</f>
        <v>M</v>
      </c>
      <c r="J6" s="19" t="str">
        <f>'Challenge 2022'!D32</f>
        <v>PO 2</v>
      </c>
      <c r="K6" s="12">
        <f>'Challenge 2022'!BN32</f>
        <v>708.5</v>
      </c>
      <c r="L6" s="35" t="e">
        <f t="shared" si="1"/>
        <v>#REF!</v>
      </c>
    </row>
    <row r="7" spans="1:12">
      <c r="A7" s="10" t="str">
        <f>'Challenge 2022'!A8</f>
        <v>ROGUES</v>
      </c>
      <c r="B7" s="9" t="str">
        <f>'Challenge 2022'!B8</f>
        <v>Marcelo</v>
      </c>
      <c r="C7" s="9" t="str">
        <f>'Challenge 2022'!C8</f>
        <v>M</v>
      </c>
      <c r="D7" s="9" t="str">
        <f>'Challenge 2022'!D8</f>
        <v>MPO 2</v>
      </c>
      <c r="E7" s="16">
        <f>'Challenge 2022'!BN8</f>
        <v>270</v>
      </c>
      <c r="F7" s="35" t="e">
        <f t="shared" si="0"/>
        <v>#REF!</v>
      </c>
      <c r="G7" s="19" t="str">
        <f>'Challenge 2022'!A33</f>
        <v>VAIRAAROA</v>
      </c>
      <c r="H7" s="19" t="str">
        <f>'Challenge 2022'!B33</f>
        <v>Vaihauarii</v>
      </c>
      <c r="I7" s="19" t="str">
        <f>'Challenge 2022'!C33</f>
        <v>M</v>
      </c>
      <c r="J7" s="19" t="str">
        <f>'Challenge 2022'!D33</f>
        <v>PO 2</v>
      </c>
      <c r="K7" s="12">
        <f>'Challenge 2022'!BN33</f>
        <v>62</v>
      </c>
      <c r="L7" s="35" t="e">
        <f t="shared" si="1"/>
        <v>#REF!</v>
      </c>
    </row>
    <row r="8" spans="1:12">
      <c r="A8" s="10" t="str">
        <f>'Challenge 2022'!A10</f>
        <v>POULAIN</v>
      </c>
      <c r="B8" s="9" t="str">
        <f>'Challenge 2022'!B10</f>
        <v>Toakai</v>
      </c>
      <c r="C8" s="9" t="str">
        <f>'Challenge 2022'!C10</f>
        <v>M</v>
      </c>
      <c r="D8" s="9" t="str">
        <f>'Challenge 2022'!D10</f>
        <v>MPO 2</v>
      </c>
      <c r="E8" s="16">
        <f>'Challenge 2022'!BN10</f>
        <v>85</v>
      </c>
      <c r="F8" s="35" t="e">
        <f t="shared" si="0"/>
        <v>#REF!</v>
      </c>
      <c r="G8" s="19" t="str">
        <f>'Challenge 2022'!A34</f>
        <v>VINCENTI</v>
      </c>
      <c r="H8" s="19" t="str">
        <f>'Challenge 2022'!B34</f>
        <v>Torea</v>
      </c>
      <c r="I8" s="19" t="str">
        <f>'Challenge 2022'!C34</f>
        <v>M</v>
      </c>
      <c r="J8" s="19" t="str">
        <f>'Challenge 2022'!D34</f>
        <v>PO 1</v>
      </c>
      <c r="K8" s="12">
        <f>'Challenge 2022'!BN34</f>
        <v>1950</v>
      </c>
      <c r="L8" s="35" t="e">
        <f t="shared" si="1"/>
        <v>#REF!</v>
      </c>
    </row>
    <row r="9" spans="1:12">
      <c r="A9" s="10" t="str">
        <f>'Challenge 2022'!A11</f>
        <v>FOUCAULD</v>
      </c>
      <c r="B9" s="9" t="str">
        <f>'Challenge 2022'!B11</f>
        <v>Nicolas</v>
      </c>
      <c r="C9" s="9" t="str">
        <f>'Challenge 2022'!C11</f>
        <v>M</v>
      </c>
      <c r="D9" s="9" t="str">
        <f>'Challenge 2022'!D11</f>
        <v>MPO 1</v>
      </c>
      <c r="E9" s="16">
        <f>'Challenge 2022'!BN11</f>
        <v>127</v>
      </c>
      <c r="F9" s="35" t="e">
        <f t="shared" si="0"/>
        <v>#REF!</v>
      </c>
      <c r="G9" s="19" t="str">
        <f>'Challenge 2022'!A35</f>
        <v>CHASTANG</v>
      </c>
      <c r="H9" s="19" t="str">
        <f>'Challenge 2022'!B35</f>
        <v>Leonid</v>
      </c>
      <c r="I9" s="19" t="str">
        <f>'Challenge 2022'!C35</f>
        <v>M</v>
      </c>
      <c r="J9" s="19" t="str">
        <f>'Challenge 2022'!D35</f>
        <v>PO 1</v>
      </c>
      <c r="K9" s="12">
        <f>'Challenge 2022'!BN35</f>
        <v>545</v>
      </c>
      <c r="L9" s="35" t="e">
        <f t="shared" si="1"/>
        <v>#REF!</v>
      </c>
    </row>
    <row r="10" spans="1:12">
      <c r="A10" s="10" t="str">
        <f>'Challenge 2022'!A12</f>
        <v>MIKOU</v>
      </c>
      <c r="B10" s="9" t="str">
        <f>'Challenge 2022'!B12</f>
        <v>Maia</v>
      </c>
      <c r="C10" s="9" t="str">
        <f>'Challenge 2022'!C12</f>
        <v>F</v>
      </c>
      <c r="D10" s="9" t="str">
        <f>'Challenge 2022'!D12</f>
        <v>MPO 2</v>
      </c>
      <c r="E10" s="16">
        <f>'Challenge 2022'!BN12</f>
        <v>261.5</v>
      </c>
      <c r="F10" s="35" t="e">
        <f t="shared" si="0"/>
        <v>#REF!</v>
      </c>
      <c r="G10" s="19" t="str">
        <f>'Challenge 2022'!A36</f>
        <v>WONG</v>
      </c>
      <c r="H10" s="19" t="str">
        <f>'Challenge 2022'!B36</f>
        <v>Keivanui</v>
      </c>
      <c r="I10" s="19" t="str">
        <f>'Challenge 2022'!C36</f>
        <v>M</v>
      </c>
      <c r="J10" s="19" t="str">
        <f>'Challenge 2022'!D36</f>
        <v>PO 1</v>
      </c>
      <c r="K10" s="12">
        <f>'Challenge 2022'!BN36</f>
        <v>207.5</v>
      </c>
      <c r="L10" s="35" t="e">
        <f t="shared" si="1"/>
        <v>#REF!</v>
      </c>
    </row>
    <row r="11" spans="1:12">
      <c r="A11" s="10" t="str">
        <f>'Challenge 2022'!A13</f>
        <v>TENIARAHI</v>
      </c>
      <c r="B11" s="9" t="str">
        <f>'Challenge 2022'!B13</f>
        <v>Ravahau</v>
      </c>
      <c r="C11" s="9" t="str">
        <f>'Challenge 2022'!C13</f>
        <v>F</v>
      </c>
      <c r="D11" s="9" t="str">
        <f>'Challenge 2022'!D13</f>
        <v>MPO 1</v>
      </c>
      <c r="E11" s="16">
        <f>'Challenge 2022'!BN13</f>
        <v>130.5</v>
      </c>
      <c r="F11" s="35" t="e">
        <f t="shared" si="0"/>
        <v>#REF!</v>
      </c>
      <c r="G11" s="19" t="str">
        <f>'Challenge 2022'!A37</f>
        <v>LAPIERRE</v>
      </c>
      <c r="H11" s="19" t="str">
        <f>'Challenge 2022'!B37</f>
        <v>Timoty</v>
      </c>
      <c r="I11" s="19" t="str">
        <f>'Challenge 2022'!C37</f>
        <v>M</v>
      </c>
      <c r="J11" s="19" t="str">
        <f>'Challenge 2022'!D37</f>
        <v>PO 2</v>
      </c>
      <c r="K11" s="12">
        <f>'Challenge 2022'!BN37</f>
        <v>126</v>
      </c>
      <c r="L11" s="35" t="e">
        <f t="shared" si="1"/>
        <v>#REF!</v>
      </c>
    </row>
    <row r="12" spans="1:12">
      <c r="A12" s="10" t="str">
        <f>'Challenge 2022'!A14</f>
        <v>BOURDELON</v>
      </c>
      <c r="B12" s="9" t="str">
        <f>'Challenge 2022'!B14</f>
        <v>Alixia</v>
      </c>
      <c r="C12" s="9" t="str">
        <f>'Challenge 2022'!C14</f>
        <v>F</v>
      </c>
      <c r="D12" s="9" t="str">
        <f>'Challenge 2022'!D14</f>
        <v>MPO 1</v>
      </c>
      <c r="E12" s="16">
        <f>'Challenge 2022'!BN14</f>
        <v>245.5</v>
      </c>
      <c r="F12" s="35" t="e">
        <f t="shared" si="0"/>
        <v>#REF!</v>
      </c>
      <c r="G12" s="19" t="str">
        <f>'Challenge 2022'!A38</f>
        <v>ARAKINO</v>
      </c>
      <c r="H12" s="19" t="str">
        <f>'Challenge 2022'!B38</f>
        <v>Tenati</v>
      </c>
      <c r="I12" s="19" t="str">
        <f>'Challenge 2022'!C38</f>
        <v>M</v>
      </c>
      <c r="J12" s="19" t="str">
        <f>'Challenge 2022'!D38</f>
        <v>PO 2</v>
      </c>
      <c r="K12" s="12">
        <f>'Challenge 2022'!BN38</f>
        <v>61.5</v>
      </c>
      <c r="L12" s="35" t="e">
        <f t="shared" si="1"/>
        <v>#REF!</v>
      </c>
    </row>
    <row r="13" spans="1:12">
      <c r="A13" s="10" t="str">
        <f>'Challenge 2022'!A15</f>
        <v>LE GUISQUET</v>
      </c>
      <c r="B13" s="9" t="str">
        <f>'Challenge 2022'!B15</f>
        <v>Elea</v>
      </c>
      <c r="C13" s="9" t="str">
        <f>'Challenge 2022'!C15</f>
        <v>F</v>
      </c>
      <c r="D13" s="9" t="str">
        <f>'Challenge 2022'!D15</f>
        <v>MPO 2</v>
      </c>
      <c r="E13" s="16">
        <f>'Challenge 2022'!BN15</f>
        <v>186</v>
      </c>
      <c r="F13" s="35" t="e">
        <f t="shared" si="0"/>
        <v>#REF!</v>
      </c>
      <c r="G13" s="19" t="str">
        <f>'Challenge 2022'!A39</f>
        <v>VETTIER</v>
      </c>
      <c r="H13" s="19" t="str">
        <f>'Challenge 2022'!B39</f>
        <v>Maui</v>
      </c>
      <c r="I13" s="19" t="str">
        <f>'Challenge 2022'!C39</f>
        <v>M</v>
      </c>
      <c r="J13" s="19" t="str">
        <f>'Challenge 2022'!D39</f>
        <v>PO 1</v>
      </c>
      <c r="K13" s="12">
        <f>'Challenge 2022'!BN39</f>
        <v>395</v>
      </c>
      <c r="L13" s="35" t="e">
        <f t="shared" si="1"/>
        <v>#REF!</v>
      </c>
    </row>
    <row r="14" spans="1:12">
      <c r="A14" s="10" t="str">
        <f>'Challenge 2022'!A16</f>
        <v>GUYOT</v>
      </c>
      <c r="B14" s="9" t="str">
        <f>'Challenge 2022'!B16</f>
        <v>Shane</v>
      </c>
      <c r="C14" s="9" t="str">
        <f>'Challenge 2022'!C16</f>
        <v>M</v>
      </c>
      <c r="D14" s="9" t="str">
        <f>'Challenge 2022'!D16</f>
        <v>PO 2</v>
      </c>
      <c r="E14" s="16">
        <f>'Challenge 2022'!BN16</f>
        <v>181.5</v>
      </c>
      <c r="F14" s="35" t="e">
        <f t="shared" si="0"/>
        <v>#REF!</v>
      </c>
      <c r="G14" s="19" t="str">
        <f>'Challenge 2022'!A40</f>
        <v>RICHMOND</v>
      </c>
      <c r="H14" s="19" t="str">
        <f>'Challenge 2022'!B40</f>
        <v>Hirama</v>
      </c>
      <c r="I14" s="19" t="str">
        <f>'Challenge 2022'!C40</f>
        <v>M</v>
      </c>
      <c r="J14" s="19" t="str">
        <f>'Challenge 2022'!D40</f>
        <v>PO 2</v>
      </c>
      <c r="K14" s="12">
        <f>'Challenge 2022'!BN40</f>
        <v>116</v>
      </c>
      <c r="L14" s="35" t="e">
        <f t="shared" si="1"/>
        <v>#REF!</v>
      </c>
    </row>
    <row r="15" spans="1:12">
      <c r="A15" s="10" t="str">
        <f>'Challenge 2022'!A17</f>
        <v>CHAN UHRIG</v>
      </c>
      <c r="B15" s="9" t="str">
        <f>'Challenge 2022'!B17</f>
        <v>Mahainui</v>
      </c>
      <c r="C15" s="9" t="str">
        <f>'Challenge 2022'!C17</f>
        <v>M</v>
      </c>
      <c r="D15" s="9" t="str">
        <f>'Challenge 2022'!D17</f>
        <v>PO 1</v>
      </c>
      <c r="E15" s="16">
        <f>'Challenge 2022'!BN17</f>
        <v>63.5</v>
      </c>
      <c r="F15" s="35" t="e">
        <f t="shared" si="0"/>
        <v>#REF!</v>
      </c>
      <c r="G15" s="19" t="str">
        <f>'Challenge 2022'!A41</f>
        <v>GLAPSKI</v>
      </c>
      <c r="H15" s="19" t="str">
        <f>'Challenge 2022'!B41</f>
        <v>Melodie</v>
      </c>
      <c r="I15" s="19" t="str">
        <f>'Challenge 2022'!C41</f>
        <v>F</v>
      </c>
      <c r="J15" s="19" t="str">
        <f>'Challenge 2022'!D41</f>
        <v>PO 2</v>
      </c>
      <c r="K15" s="12">
        <f>'Challenge 2022'!BN41</f>
        <v>540.5</v>
      </c>
      <c r="L15" s="35" t="e">
        <f t="shared" si="1"/>
        <v>#REF!</v>
      </c>
    </row>
    <row r="16" spans="1:12">
      <c r="A16" s="10" t="str">
        <f>'Challenge 2022'!A18</f>
        <v>RICHMOND</v>
      </c>
      <c r="B16" s="9" t="str">
        <f>'Challenge 2022'!B18</f>
        <v>Nautai</v>
      </c>
      <c r="C16" s="9" t="str">
        <f>'Challenge 2022'!C18</f>
        <v>M</v>
      </c>
      <c r="D16" s="9" t="str">
        <f>'Challenge 2022'!D18</f>
        <v>PO 1</v>
      </c>
      <c r="E16" s="16">
        <f>'Challenge 2022'!BN18</f>
        <v>220</v>
      </c>
      <c r="F16" s="35" t="e">
        <f t="shared" si="0"/>
        <v>#REF!</v>
      </c>
      <c r="G16" s="19" t="str">
        <f>'Challenge 2022'!A42</f>
        <v>JOCAILLE CHAPLAIN</v>
      </c>
      <c r="H16" s="19" t="str">
        <f>'Challenge 2022'!B42</f>
        <v>Naia</v>
      </c>
      <c r="I16" s="19" t="str">
        <f>'Challenge 2022'!C42</f>
        <v>F</v>
      </c>
      <c r="J16" s="19" t="str">
        <f>'Challenge 2022'!D42</f>
        <v>PO 2</v>
      </c>
      <c r="K16" s="12">
        <f>'Challenge 2022'!BN42</f>
        <v>473</v>
      </c>
      <c r="L16" s="35" t="e">
        <f t="shared" si="1"/>
        <v>#REF!</v>
      </c>
    </row>
    <row r="17" spans="1:12">
      <c r="A17" s="10" t="str">
        <f>'Challenge 2022'!A19</f>
        <v>ANDRE</v>
      </c>
      <c r="B17" s="9" t="str">
        <f>'Challenge 2022'!B19</f>
        <v>Tematairau</v>
      </c>
      <c r="C17" s="9" t="str">
        <f>'Challenge 2022'!C19</f>
        <v>M</v>
      </c>
      <c r="D17" s="9" t="str">
        <f>'Challenge 2022'!D19</f>
        <v>PO 2</v>
      </c>
      <c r="E17" s="16">
        <f>'Challenge 2022'!BN19</f>
        <v>603</v>
      </c>
      <c r="F17" s="35" t="e">
        <f t="shared" si="0"/>
        <v>#REF!</v>
      </c>
      <c r="G17" s="19" t="str">
        <f>'Challenge 2022'!A43</f>
        <v>LIU SING</v>
      </c>
      <c r="H17" s="19" t="str">
        <f>'Challenge 2022'!B43</f>
        <v>Anae</v>
      </c>
      <c r="I17" s="19" t="str">
        <f>'Challenge 2022'!C43</f>
        <v>F</v>
      </c>
      <c r="J17" s="19" t="str">
        <f>'Challenge 2022'!D43</f>
        <v>PO 1</v>
      </c>
      <c r="K17" s="12">
        <f>'Challenge 2022'!BN43</f>
        <v>1030</v>
      </c>
      <c r="L17" s="35" t="e">
        <f t="shared" si="1"/>
        <v>#REF!</v>
      </c>
    </row>
    <row r="18" spans="1:12">
      <c r="A18" s="10" t="str">
        <f>'Challenge 2022'!A20</f>
        <v>BOURGNON DE LAYRE</v>
      </c>
      <c r="B18" s="9" t="str">
        <f>'Challenge 2022'!B20</f>
        <v>Ferdinand</v>
      </c>
      <c r="C18" s="9" t="str">
        <f>'Challenge 2022'!C20</f>
        <v>M</v>
      </c>
      <c r="D18" s="9" t="str">
        <f>'Challenge 2022'!D20</f>
        <v>PO 2</v>
      </c>
      <c r="E18" s="16">
        <f>'Challenge 2022'!BN20</f>
        <v>75</v>
      </c>
      <c r="F18" s="35" t="e">
        <f t="shared" si="0"/>
        <v>#REF!</v>
      </c>
      <c r="G18" s="19" t="str">
        <f>'Challenge 2022'!A44</f>
        <v>PHILIPPE</v>
      </c>
      <c r="H18" s="19" t="str">
        <f>'Challenge 2022'!B44</f>
        <v>Zelie</v>
      </c>
      <c r="I18" s="19" t="str">
        <f>'Challenge 2022'!C44</f>
        <v>F</v>
      </c>
      <c r="J18" s="19" t="str">
        <f>'Challenge 2022'!D44</f>
        <v>PO 2</v>
      </c>
      <c r="K18" s="12">
        <f>'Challenge 2022'!BN44</f>
        <v>80</v>
      </c>
      <c r="L18" s="35" t="e">
        <f t="shared" si="1"/>
        <v>#REF!</v>
      </c>
    </row>
    <row r="19" spans="1:12">
      <c r="A19" s="10" t="str">
        <f>'Challenge 2022'!A21</f>
        <v>BOUTY</v>
      </c>
      <c r="B19" s="9" t="str">
        <f>'Challenge 2022'!B21</f>
        <v>Emile</v>
      </c>
      <c r="C19" s="9" t="str">
        <f>'Challenge 2022'!C21</f>
        <v>M</v>
      </c>
      <c r="D19" s="9" t="str">
        <f>'Challenge 2022'!D21</f>
        <v>PO 2</v>
      </c>
      <c r="E19" s="16">
        <f>'Challenge 2022'!BN21</f>
        <v>292.5</v>
      </c>
      <c r="F19" s="35" t="e">
        <f t="shared" si="0"/>
        <v>#REF!</v>
      </c>
      <c r="G19" s="19" t="str">
        <f>'Challenge 2022'!A45</f>
        <v>RICHMOND</v>
      </c>
      <c r="H19" s="19" t="str">
        <f>'Challenge 2022'!B45</f>
        <v>Iraya</v>
      </c>
      <c r="I19" s="19" t="str">
        <f>'Challenge 2022'!C45</f>
        <v>F</v>
      </c>
      <c r="J19" s="19" t="str">
        <f>'Challenge 2022'!D45</f>
        <v>PO 1</v>
      </c>
      <c r="K19" s="12">
        <f>'Challenge 2022'!BN45</f>
        <v>64.5</v>
      </c>
      <c r="L19" s="35" t="e">
        <f t="shared" si="1"/>
        <v>#REF!</v>
      </c>
    </row>
    <row r="20" spans="1:12">
      <c r="A20" s="10" t="str">
        <f>'Challenge 2022'!A22</f>
        <v>COVIC</v>
      </c>
      <c r="B20" s="9" t="str">
        <f>'Challenge 2022'!B22</f>
        <v>Kenan</v>
      </c>
      <c r="C20" s="9" t="str">
        <f>'Challenge 2022'!C22</f>
        <v>M</v>
      </c>
      <c r="D20" s="9" t="str">
        <f>'Challenge 2022'!D22</f>
        <v>PO 1</v>
      </c>
      <c r="E20" s="16">
        <f>'Challenge 2022'!BN22</f>
        <v>1010</v>
      </c>
      <c r="F20" s="35" t="e">
        <f t="shared" si="0"/>
        <v>#REF!</v>
      </c>
      <c r="G20" s="19" t="str">
        <f>'Challenge 2022'!A46</f>
        <v>CRAWFORD</v>
      </c>
      <c r="H20" s="19" t="str">
        <f>'Challenge 2022'!B46</f>
        <v>Kalea</v>
      </c>
      <c r="I20" s="19" t="str">
        <f>'Challenge 2022'!C46</f>
        <v>F</v>
      </c>
      <c r="J20" s="19" t="str">
        <f>'Challenge 2022'!D46</f>
        <v>PO 2</v>
      </c>
      <c r="K20" s="12">
        <f>'Challenge 2022'!BN46</f>
        <v>185.5</v>
      </c>
      <c r="L20" s="35" t="e">
        <f t="shared" si="1"/>
        <v>#REF!</v>
      </c>
    </row>
    <row r="21" spans="1:12">
      <c r="A21" s="10" t="str">
        <f>'Challenge 2022'!A23</f>
        <v>DA COL</v>
      </c>
      <c r="B21" s="9" t="str">
        <f>'Challenge 2022'!B23</f>
        <v>Clement Moana</v>
      </c>
      <c r="C21" s="9" t="str">
        <f>'Challenge 2022'!C23</f>
        <v>M</v>
      </c>
      <c r="D21" s="9" t="str">
        <f>'Challenge 2022'!D23</f>
        <v>PO 2</v>
      </c>
      <c r="E21" s="16">
        <f>'Challenge 2022'!BN23</f>
        <v>0</v>
      </c>
      <c r="F21" s="35" t="e">
        <f t="shared" si="0"/>
        <v>#REF!</v>
      </c>
      <c r="G21" s="19" t="str">
        <f>'Challenge 2022'!A47</f>
        <v>CRAWFORD</v>
      </c>
      <c r="H21" s="19" t="str">
        <f>'Challenge 2022'!B47</f>
        <v>Kalei</v>
      </c>
      <c r="I21" s="19" t="str">
        <f>'Challenge 2022'!C47</f>
        <v>F</v>
      </c>
      <c r="J21" s="19" t="str">
        <f>'Challenge 2022'!D47</f>
        <v>PO 2</v>
      </c>
      <c r="K21" s="12">
        <f>'Challenge 2022'!BN47</f>
        <v>186.5</v>
      </c>
      <c r="L21" s="35" t="e">
        <f t="shared" si="1"/>
        <v>#REF!</v>
      </c>
    </row>
    <row r="22" spans="1:12">
      <c r="A22" s="10" t="str">
        <f>'Challenge 2022'!A24</f>
        <v>DUBOUSQUET</v>
      </c>
      <c r="B22" s="9" t="str">
        <f>'Challenge 2022'!B24</f>
        <v>Manotea</v>
      </c>
      <c r="C22" s="9" t="str">
        <f>'Challenge 2022'!C24</f>
        <v>M</v>
      </c>
      <c r="D22" s="9" t="str">
        <f>'Challenge 2022'!D24</f>
        <v>PO 2</v>
      </c>
      <c r="E22" s="16">
        <f>'Challenge 2022'!BN24</f>
        <v>173.5</v>
      </c>
      <c r="F22" s="35" t="e">
        <f t="shared" si="0"/>
        <v>#REF!</v>
      </c>
      <c r="G22" s="19" t="str">
        <f>'Challenge 2022'!A48</f>
        <v>CHEVALIER</v>
      </c>
      <c r="H22" s="19" t="str">
        <f>'Challenge 2022'!B48</f>
        <v>Chloe</v>
      </c>
      <c r="I22" s="19" t="str">
        <f>'Challenge 2022'!C48</f>
        <v>F</v>
      </c>
      <c r="J22" s="19" t="str">
        <f>'Challenge 2022'!D48</f>
        <v>PO 1</v>
      </c>
      <c r="K22" s="12">
        <f>'Challenge 2022'!BN48</f>
        <v>0</v>
      </c>
      <c r="L22" s="35" t="e">
        <f t="shared" si="1"/>
        <v>#REF!</v>
      </c>
    </row>
    <row r="23" spans="1:12">
      <c r="A23" s="10" t="str">
        <f>'Challenge 2022'!A25</f>
        <v>GOBRAIT</v>
      </c>
      <c r="B23" s="9" t="str">
        <f>'Challenge 2022'!B25</f>
        <v>Bradley </v>
      </c>
      <c r="C23" s="9" t="str">
        <f>'Challenge 2022'!C25</f>
        <v>M</v>
      </c>
      <c r="D23" s="9" t="str">
        <f>'Challenge 2022'!D25</f>
        <v>PO 2</v>
      </c>
      <c r="E23" s="16">
        <f>'Challenge 2022'!BN25</f>
        <v>591</v>
      </c>
      <c r="F23" s="35" t="e">
        <f t="shared" si="0"/>
        <v>#REF!</v>
      </c>
      <c r="G23" s="19" t="e">
        <f>'Challenge 2022'!#REF!</f>
        <v>#REF!</v>
      </c>
      <c r="H23" s="19" t="e">
        <f>'Challenge 2022'!#REF!</f>
        <v>#REF!</v>
      </c>
      <c r="I23" s="19" t="e">
        <f>'Challenge 2022'!#REF!</f>
        <v>#REF!</v>
      </c>
      <c r="J23" s="19" t="e">
        <f>'Challenge 2022'!#REF!</f>
        <v>#REF!</v>
      </c>
      <c r="K23" s="12" t="e">
        <f>'Challenge 2022'!#REF!</f>
        <v>#REF!</v>
      </c>
      <c r="L23" s="35" t="e">
        <f t="shared" si="1"/>
        <v>#REF!</v>
      </c>
    </row>
    <row r="24" spans="1:12">
      <c r="A24" s="10" t="str">
        <f>'Challenge 2022'!A26</f>
        <v>HANSSLER</v>
      </c>
      <c r="B24" s="9" t="str">
        <f>'Challenge 2022'!B26</f>
        <v>Leo</v>
      </c>
      <c r="C24" s="9" t="str">
        <f>'Challenge 2022'!C26</f>
        <v>M</v>
      </c>
      <c r="D24" s="9" t="str">
        <f>'Challenge 2022'!D26</f>
        <v>PO 1</v>
      </c>
      <c r="E24" s="16">
        <f>'Challenge 2022'!BN26</f>
        <v>457.5</v>
      </c>
      <c r="F24" s="35" t="e">
        <f t="shared" si="0"/>
        <v>#REF!</v>
      </c>
      <c r="G24" s="19" t="e">
        <f>'Challenge 2022'!#REF!</f>
        <v>#REF!</v>
      </c>
      <c r="H24" s="19" t="e">
        <f>'Challenge 2022'!#REF!</f>
        <v>#REF!</v>
      </c>
      <c r="I24" s="19" t="e">
        <f>'Challenge 2022'!#REF!</f>
        <v>#REF!</v>
      </c>
      <c r="J24" s="19" t="e">
        <f>'Challenge 2022'!#REF!</f>
        <v>#REF!</v>
      </c>
      <c r="K24" s="12" t="e">
        <f>'Challenge 2022'!#REF!</f>
        <v>#REF!</v>
      </c>
      <c r="L24" s="35" t="e">
        <f t="shared" si="1"/>
        <v>#REF!</v>
      </c>
    </row>
    <row r="25" spans="1:12">
      <c r="A25" s="10" t="str">
        <f>'Challenge 2022'!A27</f>
        <v>IRO</v>
      </c>
      <c r="B25" s="9" t="str">
        <f>'Challenge 2022'!B27</f>
        <v>Nuuroa</v>
      </c>
      <c r="C25" s="9" t="str">
        <f>'Challenge 2022'!C27</f>
        <v>M</v>
      </c>
      <c r="D25" s="9" t="str">
        <f>'Challenge 2022'!D27</f>
        <v>PO 1</v>
      </c>
      <c r="E25" s="16">
        <f>'Challenge 2022'!BN27</f>
        <v>1315</v>
      </c>
      <c r="F25" s="35" t="e">
        <f t="shared" si="0"/>
        <v>#REF!</v>
      </c>
      <c r="G25" s="19" t="e">
        <f>'Challenge 2022'!#REF!</f>
        <v>#REF!</v>
      </c>
      <c r="H25" s="19" t="e">
        <f>'Challenge 2022'!#REF!</f>
        <v>#REF!</v>
      </c>
      <c r="I25" s="19" t="e">
        <f>'Challenge 2022'!#REF!</f>
        <v>#REF!</v>
      </c>
      <c r="J25" s="19" t="e">
        <f>'Challenge 2022'!#REF!</f>
        <v>#REF!</v>
      </c>
      <c r="K25" s="12" t="e">
        <f>'Challenge 2022'!#REF!</f>
        <v>#REF!</v>
      </c>
      <c r="L25" s="35" t="e">
        <f t="shared" si="1"/>
        <v>#REF!</v>
      </c>
    </row>
    <row r="26" spans="1:12" ht="14" thickBot="1">
      <c r="A26" s="11" t="str">
        <f>'Challenge 2022'!A28</f>
        <v>MAI</v>
      </c>
      <c r="B26" s="27" t="str">
        <f>'Challenge 2022'!B28</f>
        <v>Raitua</v>
      </c>
      <c r="C26" s="27" t="str">
        <f>'Challenge 2022'!C28</f>
        <v>M</v>
      </c>
      <c r="D26" s="27" t="str">
        <f>'Challenge 2022'!D28</f>
        <v>PO 2</v>
      </c>
      <c r="E26" s="28">
        <f>'Challenge 2022'!BN28</f>
        <v>305</v>
      </c>
      <c r="F26" s="35" t="e">
        <f t="shared" si="0"/>
        <v>#REF!</v>
      </c>
      <c r="G26" s="19" t="e">
        <f>'Challenge 2022'!#REF!</f>
        <v>#REF!</v>
      </c>
      <c r="H26" s="19" t="e">
        <f>'Challenge 2022'!#REF!</f>
        <v>#REF!</v>
      </c>
      <c r="I26" s="19" t="e">
        <f>'Challenge 2022'!#REF!</f>
        <v>#REF!</v>
      </c>
      <c r="J26" s="19" t="e">
        <f>'Challenge 2022'!#REF!</f>
        <v>#REF!</v>
      </c>
      <c r="K26" s="12" t="e">
        <f>'Challenge 2022'!#REF!</f>
        <v>#REF!</v>
      </c>
      <c r="L26" s="35" t="e">
        <f t="shared" si="1"/>
        <v>#REF!</v>
      </c>
    </row>
    <row r="27" spans="1:12" ht="14" thickBot="1">
      <c r="A27" s="24" t="str">
        <f>'Challenge 2022'!A49</f>
        <v>ARNOUX</v>
      </c>
      <c r="B27" s="25" t="str">
        <f>'Challenge 2022'!B49</f>
        <v>Eliot</v>
      </c>
      <c r="C27" s="25" t="str">
        <f>'Challenge 2022'!C49</f>
        <v>M</v>
      </c>
      <c r="D27" s="25" t="str">
        <f>'Challenge 2022'!D49</f>
        <v>PU 1</v>
      </c>
      <c r="E27" s="26">
        <f>'Challenge 2022'!BN49</f>
        <v>0</v>
      </c>
      <c r="F27" s="34" t="e">
        <f t="shared" si="0"/>
        <v>#REF!</v>
      </c>
      <c r="G27" s="33" t="e">
        <f>'Challenge 2022'!#REF!</f>
        <v>#REF!</v>
      </c>
      <c r="H27" s="33" t="e">
        <f>'Challenge 2022'!#REF!</f>
        <v>#REF!</v>
      </c>
      <c r="I27" s="33" t="e">
        <f>'Challenge 2022'!#REF!</f>
        <v>#REF!</v>
      </c>
      <c r="J27" s="33" t="e">
        <f>'Challenge 2022'!#REF!</f>
        <v>#REF!</v>
      </c>
      <c r="K27" s="14" t="e">
        <f>'Challenge 2022'!#REF!</f>
        <v>#REF!</v>
      </c>
      <c r="L27" s="35" t="e">
        <f t="shared" si="1"/>
        <v>#REF!</v>
      </c>
    </row>
    <row r="28" spans="1:12">
      <c r="A28" s="10" t="str">
        <f>'Challenge 2022'!A50</f>
        <v>BEAUVAIS</v>
      </c>
      <c r="B28" s="9" t="str">
        <f>'Challenge 2022'!B50</f>
        <v>Pierre</v>
      </c>
      <c r="C28" s="9" t="str">
        <f>'Challenge 2022'!C50</f>
        <v>M</v>
      </c>
      <c r="D28" s="9" t="str">
        <f>'Challenge 2022'!D50</f>
        <v>PU 1</v>
      </c>
      <c r="E28" s="16">
        <f>'Challenge 2022'!BN50</f>
        <v>264.5</v>
      </c>
      <c r="F28" s="35" t="e">
        <f t="shared" si="0"/>
        <v>#REF!</v>
      </c>
      <c r="G28" s="19" t="str">
        <f>'Challenge 2022'!A72</f>
        <v>BECHER</v>
      </c>
      <c r="H28" s="19" t="str">
        <f>'Challenge 2022'!B72</f>
        <v>Manavai</v>
      </c>
      <c r="I28" s="19" t="str">
        <f>'Challenge 2022'!C72</f>
        <v>F</v>
      </c>
      <c r="J28" s="19" t="str">
        <f>'Challenge 2022'!D72</f>
        <v>PU 1</v>
      </c>
      <c r="K28" s="12">
        <f>'Challenge 2022'!BN72</f>
        <v>822.5</v>
      </c>
      <c r="L28" s="35" t="e">
        <f t="shared" si="1"/>
        <v>#REF!</v>
      </c>
    </row>
    <row r="29" spans="1:12">
      <c r="A29" s="10" t="str">
        <f>'Challenge 2022'!A51</f>
        <v>BRUNETTI</v>
      </c>
      <c r="B29" s="9" t="str">
        <f>'Challenge 2022'!B51</f>
        <v>TOM</v>
      </c>
      <c r="C29" s="9" t="str">
        <f>'Challenge 2022'!C51</f>
        <v>M</v>
      </c>
      <c r="D29" s="9" t="str">
        <f>'Challenge 2022'!D51</f>
        <v>PU 1</v>
      </c>
      <c r="E29" s="16">
        <f>'Challenge 2022'!BN51</f>
        <v>1145</v>
      </c>
      <c r="F29" s="35" t="e">
        <f t="shared" si="0"/>
        <v>#REF!</v>
      </c>
      <c r="G29" s="19" t="str">
        <f>'Challenge 2022'!A73</f>
        <v>BOARETTO</v>
      </c>
      <c r="H29" s="19" t="str">
        <f>'Challenge 2022'!B73</f>
        <v>Marlene </v>
      </c>
      <c r="I29" s="19" t="str">
        <f>'Challenge 2022'!C73</f>
        <v>F</v>
      </c>
      <c r="J29" s="19" t="str">
        <f>'Challenge 2022'!D73</f>
        <v>PU 2</v>
      </c>
      <c r="K29" s="12">
        <f>'Challenge 2022'!BN73</f>
        <v>753</v>
      </c>
      <c r="L29" s="35" t="e">
        <f t="shared" si="1"/>
        <v>#REF!</v>
      </c>
    </row>
    <row r="30" spans="1:12">
      <c r="A30" s="10" t="str">
        <f>'Challenge 2022'!A52</f>
        <v>CHAMPES</v>
      </c>
      <c r="B30" s="9" t="str">
        <f>'Challenge 2022'!B52</f>
        <v>Mylann</v>
      </c>
      <c r="C30" s="9" t="str">
        <f>'Challenge 2022'!C52</f>
        <v>M</v>
      </c>
      <c r="D30" s="9" t="str">
        <f>'Challenge 2022'!D52</f>
        <v>PU 1</v>
      </c>
      <c r="E30" s="16">
        <f>'Challenge 2022'!BN52</f>
        <v>885</v>
      </c>
      <c r="F30" s="35" t="e">
        <f t="shared" si="0"/>
        <v>#REF!</v>
      </c>
      <c r="G30" s="19" t="str">
        <f>'Challenge 2022'!A74</f>
        <v>BOOSIE</v>
      </c>
      <c r="H30" s="19" t="str">
        <f>'Challenge 2022'!B74</f>
        <v>Na Ihi</v>
      </c>
      <c r="I30" s="19" t="str">
        <f>'Challenge 2022'!C74</f>
        <v>F</v>
      </c>
      <c r="J30" s="19" t="str">
        <f>'Challenge 2022'!D74</f>
        <v>PU 2</v>
      </c>
      <c r="K30" s="12">
        <f>'Challenge 2022'!BN74</f>
        <v>718</v>
      </c>
      <c r="L30" s="35" t="e">
        <f t="shared" si="1"/>
        <v>#REF!</v>
      </c>
    </row>
    <row r="31" spans="1:12">
      <c r="A31" s="10" t="str">
        <f>'Challenge 2022'!A53</f>
        <v>DELAUNAY</v>
      </c>
      <c r="B31" s="9" t="str">
        <f>'Challenge 2022'!B53</f>
        <v>William</v>
      </c>
      <c r="C31" s="9" t="str">
        <f>'Challenge 2022'!C53</f>
        <v>M</v>
      </c>
      <c r="D31" s="9" t="str">
        <f>'Challenge 2022'!D53</f>
        <v>PU 1</v>
      </c>
      <c r="E31" s="16">
        <f>'Challenge 2022'!BN53</f>
        <v>810</v>
      </c>
      <c r="F31" s="35" t="e">
        <f t="shared" si="0"/>
        <v>#REF!</v>
      </c>
      <c r="G31" s="19" t="str">
        <f>'Challenge 2022'!A75</f>
        <v>CALLOT</v>
      </c>
      <c r="H31" s="19" t="str">
        <f>'Challenge 2022'!B75</f>
        <v>Oliana</v>
      </c>
      <c r="I31" s="19" t="str">
        <f>'Challenge 2022'!C75</f>
        <v>F</v>
      </c>
      <c r="J31" s="19" t="str">
        <f>'Challenge 2022'!D75</f>
        <v>PU 1</v>
      </c>
      <c r="K31" s="12">
        <f>'Challenge 2022'!BN75</f>
        <v>150</v>
      </c>
      <c r="L31" s="35" t="e">
        <f t="shared" si="1"/>
        <v>#REF!</v>
      </c>
    </row>
    <row r="32" spans="1:12">
      <c r="A32" s="10" t="str">
        <f>'Challenge 2022'!A54</f>
        <v>GARCIA PRIMEL</v>
      </c>
      <c r="B32" s="9" t="str">
        <f>'Challenge 2022'!B54</f>
        <v>Mathis</v>
      </c>
      <c r="C32" s="9" t="str">
        <f>'Challenge 2022'!C54</f>
        <v>M</v>
      </c>
      <c r="D32" s="9" t="str">
        <f>'Challenge 2022'!D54</f>
        <v>PU 1</v>
      </c>
      <c r="E32" s="16">
        <f>'Challenge 2022'!BN54</f>
        <v>1110</v>
      </c>
      <c r="F32" s="35" t="e">
        <f t="shared" si="0"/>
        <v>#REF!</v>
      </c>
      <c r="G32" s="19" t="str">
        <f>'Challenge 2022'!A76</f>
        <v>CHAMPES</v>
      </c>
      <c r="H32" s="19" t="str">
        <f>'Challenge 2022'!B76</f>
        <v>Lou Ann</v>
      </c>
      <c r="I32" s="19" t="str">
        <f>'Challenge 2022'!C76</f>
        <v>F</v>
      </c>
      <c r="J32" s="19" t="str">
        <f>'Challenge 2022'!D76</f>
        <v>PU 2</v>
      </c>
      <c r="K32" s="12">
        <f>'Challenge 2022'!BN76</f>
        <v>543.5</v>
      </c>
      <c r="L32" s="35" t="e">
        <f t="shared" si="1"/>
        <v>#REF!</v>
      </c>
    </row>
    <row r="33" spans="1:12">
      <c r="A33" s="10" t="str">
        <f>'Challenge 2022'!A55</f>
        <v>GOULET</v>
      </c>
      <c r="B33" s="9" t="str">
        <f>'Challenge 2022'!B55</f>
        <v>Haumatai</v>
      </c>
      <c r="C33" s="9" t="str">
        <f>'Challenge 2022'!C55</f>
        <v>M</v>
      </c>
      <c r="D33" s="9" t="str">
        <f>'Challenge 2022'!D55</f>
        <v>PU 1</v>
      </c>
      <c r="E33" s="16">
        <f>'Challenge 2022'!BN55</f>
        <v>392</v>
      </c>
      <c r="F33" s="35" t="e">
        <f t="shared" si="0"/>
        <v>#REF!</v>
      </c>
      <c r="G33" s="19" t="str">
        <f>'Challenge 2022'!A77</f>
        <v>CHEVALIER</v>
      </c>
      <c r="H33" s="19" t="str">
        <f>'Challenge 2022'!B77</f>
        <v>Lou</v>
      </c>
      <c r="I33" s="19" t="str">
        <f>'Challenge 2022'!C77</f>
        <v>F</v>
      </c>
      <c r="J33" s="19" t="str">
        <f>'Challenge 2022'!D77</f>
        <v>PU 1</v>
      </c>
      <c r="K33" s="12">
        <f>'Challenge 2022'!BN77</f>
        <v>0</v>
      </c>
      <c r="L33" s="35" t="e">
        <f t="shared" si="1"/>
        <v>#REF!</v>
      </c>
    </row>
    <row r="34" spans="1:12">
      <c r="A34" s="10" t="str">
        <f>'Challenge 2022'!A56</f>
        <v>GOULET</v>
      </c>
      <c r="B34" s="9" t="str">
        <f>'Challenge 2022'!B56</f>
        <v>Heremoana Paul</v>
      </c>
      <c r="C34" s="9" t="str">
        <f>'Challenge 2022'!C56</f>
        <v>M</v>
      </c>
      <c r="D34" s="9" t="str">
        <f>'Challenge 2022'!D56</f>
        <v>PU 2</v>
      </c>
      <c r="E34" s="16">
        <f>'Challenge 2022'!BN56</f>
        <v>212.5</v>
      </c>
      <c r="F34" s="35" t="e">
        <f t="shared" si="0"/>
        <v>#REF!</v>
      </c>
      <c r="G34" s="19" t="str">
        <f>'Challenge 2022'!A78</f>
        <v>COVIC</v>
      </c>
      <c r="H34" s="19" t="str">
        <f>'Challenge 2022'!B78</f>
        <v>Neyla</v>
      </c>
      <c r="I34" s="19" t="str">
        <f>'Challenge 2022'!C78</f>
        <v>F</v>
      </c>
      <c r="J34" s="19" t="str">
        <f>'Challenge 2022'!D78</f>
        <v>PU 2</v>
      </c>
      <c r="K34" s="12">
        <f>'Challenge 2022'!BN78</f>
        <v>1095</v>
      </c>
      <c r="L34" s="35" t="e">
        <f t="shared" si="1"/>
        <v>#REF!</v>
      </c>
    </row>
    <row r="35" spans="1:12">
      <c r="A35" s="10" t="str">
        <f>'Challenge 2022'!A57</f>
        <v>HOLLIER VERMEULEN </v>
      </c>
      <c r="B35" s="9" t="str">
        <f>'Challenge 2022'!B57</f>
        <v>Eythan</v>
      </c>
      <c r="C35" s="9" t="str">
        <f>'Challenge 2022'!C57</f>
        <v>M</v>
      </c>
      <c r="D35" s="9" t="str">
        <f>'Challenge 2022'!D57</f>
        <v>PU 2</v>
      </c>
      <c r="E35" s="16">
        <f>'Challenge 2022'!BN57</f>
        <v>781.5</v>
      </c>
      <c r="F35" s="35" t="e">
        <f t="shared" si="0"/>
        <v>#REF!</v>
      </c>
      <c r="G35" s="19" t="str">
        <f>'Challenge 2022'!A79</f>
        <v>GOBRAIT</v>
      </c>
      <c r="H35" s="19" t="str">
        <f>'Challenge 2022'!B79</f>
        <v>Poerani </v>
      </c>
      <c r="I35" s="19" t="str">
        <f>'Challenge 2022'!C79</f>
        <v>F</v>
      </c>
      <c r="J35" s="19" t="str">
        <f>'Challenge 2022'!D79</f>
        <v>PU 2</v>
      </c>
      <c r="K35" s="12">
        <f>'Challenge 2022'!BN79</f>
        <v>0</v>
      </c>
      <c r="L35" s="35" t="e">
        <f t="shared" si="1"/>
        <v>#REF!</v>
      </c>
    </row>
    <row r="36" spans="1:12">
      <c r="A36" s="10" t="str">
        <f>'Challenge 2022'!A58</f>
        <v>HOTELLIER</v>
      </c>
      <c r="B36" s="9" t="str">
        <f>'Challenge 2022'!B58</f>
        <v>Jules</v>
      </c>
      <c r="C36" s="9" t="str">
        <f>'Challenge 2022'!C58</f>
        <v>M</v>
      </c>
      <c r="D36" s="9" t="str">
        <f>'Challenge 2022'!D58</f>
        <v>PU 2</v>
      </c>
      <c r="E36" s="16">
        <f>'Challenge 2022'!BN58</f>
        <v>1500</v>
      </c>
      <c r="F36" s="35" t="e">
        <f t="shared" si="0"/>
        <v>#REF!</v>
      </c>
      <c r="G36" s="19" t="str">
        <f>'Challenge 2022'!A80</f>
        <v>ITIER</v>
      </c>
      <c r="H36" s="19" t="str">
        <f>'Challenge 2022'!B80</f>
        <v>Eline</v>
      </c>
      <c r="I36" s="19" t="str">
        <f>'Challenge 2022'!C80</f>
        <v>F</v>
      </c>
      <c r="J36" s="19" t="str">
        <f>'Challenge 2022'!D80</f>
        <v>PU 1</v>
      </c>
      <c r="K36" s="12">
        <f>'Challenge 2022'!BN80</f>
        <v>505.5</v>
      </c>
      <c r="L36" s="35" t="e">
        <f t="shared" si="1"/>
        <v>#REF!</v>
      </c>
    </row>
    <row r="37" spans="1:12">
      <c r="A37" s="10" t="str">
        <f>'Challenge 2022'!A59</f>
        <v>HUGONY</v>
      </c>
      <c r="B37" s="9" t="str">
        <f>'Challenge 2022'!B59</f>
        <v>Mathys</v>
      </c>
      <c r="C37" s="9" t="str">
        <f>'Challenge 2022'!C59</f>
        <v>M</v>
      </c>
      <c r="D37" s="9" t="str">
        <f>'Challenge 2022'!D59</f>
        <v>PU 1</v>
      </c>
      <c r="E37" s="16">
        <f>'Challenge 2022'!BN59</f>
        <v>896.5</v>
      </c>
      <c r="F37" s="35" t="e">
        <f t="shared" si="0"/>
        <v>#REF!</v>
      </c>
      <c r="G37" s="19" t="str">
        <f>'Challenge 2022'!A81</f>
        <v>CARPENTIER</v>
      </c>
      <c r="H37" s="19" t="str">
        <f>'Challenge 2022'!B81</f>
        <v>Eleonore</v>
      </c>
      <c r="I37" s="19" t="str">
        <f>'Challenge 2022'!C81</f>
        <v>F</v>
      </c>
      <c r="J37" s="19" t="str">
        <f>'Challenge 2022'!D81</f>
        <v>PU 2</v>
      </c>
      <c r="K37" s="12">
        <f>'Challenge 2022'!BN81</f>
        <v>95</v>
      </c>
      <c r="L37" s="35" t="e">
        <f t="shared" si="1"/>
        <v>#REF!</v>
      </c>
    </row>
    <row r="38" spans="1:12">
      <c r="A38" s="10" t="str">
        <f>'Challenge 2022'!A60</f>
        <v>LIMIK</v>
      </c>
      <c r="B38" s="9" t="str">
        <f>'Challenge 2022'!B60</f>
        <v>TUHIVAI</v>
      </c>
      <c r="C38" s="9" t="str">
        <f>'Challenge 2022'!C60</f>
        <v>M</v>
      </c>
      <c r="D38" s="9" t="str">
        <f>'Challenge 2022'!D60</f>
        <v>PU 2</v>
      </c>
      <c r="E38" s="16">
        <f>'Challenge 2022'!BN60</f>
        <v>0</v>
      </c>
      <c r="F38" s="35" t="e">
        <f t="shared" si="0"/>
        <v>#REF!</v>
      </c>
      <c r="G38" s="19" t="str">
        <f>'Challenge 2022'!A82</f>
        <v>SECK MARTEL</v>
      </c>
      <c r="H38" s="19" t="str">
        <f>'Challenge 2022'!B82</f>
        <v>Ella</v>
      </c>
      <c r="I38" s="19" t="str">
        <f>'Challenge 2022'!C82</f>
        <v>F</v>
      </c>
      <c r="J38" s="19" t="str">
        <f>'Challenge 2022'!D82</f>
        <v>PU 1</v>
      </c>
      <c r="K38" s="12">
        <f>'Challenge 2022'!BN82</f>
        <v>177</v>
      </c>
      <c r="L38" s="35" t="e">
        <f t="shared" si="1"/>
        <v>#REF!</v>
      </c>
    </row>
    <row r="39" spans="1:12">
      <c r="A39" s="10" t="str">
        <f>'Challenge 2022'!A61</f>
        <v>LIU SING</v>
      </c>
      <c r="B39" s="9" t="str">
        <f>'Challenge 2022'!B61</f>
        <v>Thierry</v>
      </c>
      <c r="C39" s="9" t="str">
        <f>'Challenge 2022'!C61</f>
        <v>M</v>
      </c>
      <c r="D39" s="9" t="str">
        <f>'Challenge 2022'!D61</f>
        <v>PU 1</v>
      </c>
      <c r="E39" s="16">
        <f>'Challenge 2022'!BN61</f>
        <v>627</v>
      </c>
      <c r="F39" s="35" t="e">
        <f t="shared" si="0"/>
        <v>#REF!</v>
      </c>
      <c r="G39" s="19" t="e">
        <f>'Challenge 2022'!#REF!</f>
        <v>#REF!</v>
      </c>
      <c r="H39" s="19" t="e">
        <f>'Challenge 2022'!#REF!</f>
        <v>#REF!</v>
      </c>
      <c r="I39" s="19" t="e">
        <f>'Challenge 2022'!#REF!</f>
        <v>#REF!</v>
      </c>
      <c r="J39" s="19" t="e">
        <f>'Challenge 2022'!#REF!</f>
        <v>#REF!</v>
      </c>
      <c r="K39" s="12" t="e">
        <f>'Challenge 2022'!#REF!</f>
        <v>#REF!</v>
      </c>
      <c r="L39" s="35" t="e">
        <f t="shared" si="1"/>
        <v>#REF!</v>
      </c>
    </row>
    <row r="40" spans="1:12">
      <c r="A40" s="10" t="str">
        <f>'Challenge 2022'!A62</f>
        <v>POYVRE</v>
      </c>
      <c r="B40" s="9" t="str">
        <f>'Challenge 2022'!B62</f>
        <v>Nolann</v>
      </c>
      <c r="C40" s="9" t="str">
        <f>'Challenge 2022'!C62</f>
        <v>M</v>
      </c>
      <c r="D40" s="9" t="str">
        <f>'Challenge 2022'!D62</f>
        <v>PU 2</v>
      </c>
      <c r="E40" s="16">
        <f>'Challenge 2022'!BN62</f>
        <v>0</v>
      </c>
      <c r="F40" s="35" t="e">
        <f t="shared" si="0"/>
        <v>#REF!</v>
      </c>
      <c r="G40" s="19" t="e">
        <f>'Challenge 2022'!#REF!</f>
        <v>#REF!</v>
      </c>
      <c r="H40" s="19" t="e">
        <f>'Challenge 2022'!#REF!</f>
        <v>#REF!</v>
      </c>
      <c r="I40" s="19" t="e">
        <f>'Challenge 2022'!#REF!</f>
        <v>#REF!</v>
      </c>
      <c r="J40" s="19" t="e">
        <f>'Challenge 2022'!#REF!</f>
        <v>#REF!</v>
      </c>
      <c r="K40" s="12" t="e">
        <f>'Challenge 2022'!#REF!</f>
        <v>#REF!</v>
      </c>
      <c r="L40" s="35" t="e">
        <f t="shared" si="1"/>
        <v>#REF!</v>
      </c>
    </row>
    <row r="41" spans="1:12">
      <c r="A41" s="10" t="str">
        <f>'Challenge 2022'!A63</f>
        <v>RICHARD</v>
      </c>
      <c r="B41" s="9" t="str">
        <f>'Challenge 2022'!B63</f>
        <v>Leo</v>
      </c>
      <c r="C41" s="9" t="str">
        <f>'Challenge 2022'!C63</f>
        <v>M</v>
      </c>
      <c r="D41" s="9" t="str">
        <f>'Challenge 2022'!D63</f>
        <v>PU 2</v>
      </c>
      <c r="E41" s="16">
        <f>'Challenge 2022'!BN63</f>
        <v>531</v>
      </c>
      <c r="F41" s="35" t="e">
        <f t="shared" si="0"/>
        <v>#REF!</v>
      </c>
      <c r="G41" s="19" t="e">
        <f>'Challenge 2022'!#REF!</f>
        <v>#REF!</v>
      </c>
      <c r="H41" s="19" t="e">
        <f>'Challenge 2022'!#REF!</f>
        <v>#REF!</v>
      </c>
      <c r="I41" s="19" t="e">
        <f>'Challenge 2022'!#REF!</f>
        <v>#REF!</v>
      </c>
      <c r="J41" s="19" t="e">
        <f>'Challenge 2022'!#REF!</f>
        <v>#REF!</v>
      </c>
      <c r="K41" s="12" t="e">
        <f>'Challenge 2022'!#REF!</f>
        <v>#REF!</v>
      </c>
      <c r="L41" s="35" t="e">
        <f t="shared" si="1"/>
        <v>#REF!</v>
      </c>
    </row>
    <row r="42" spans="1:12">
      <c r="A42" s="10" t="str">
        <f>'Challenge 2022'!A64</f>
        <v>TAIE</v>
      </c>
      <c r="B42" s="9" t="str">
        <f>'Challenge 2022'!B64</f>
        <v>Ariimanahere</v>
      </c>
      <c r="C42" s="9" t="str">
        <f>'Challenge 2022'!C64</f>
        <v>M</v>
      </c>
      <c r="D42" s="9" t="str">
        <f>'Challenge 2022'!D64</f>
        <v>PU 1</v>
      </c>
      <c r="E42" s="16">
        <f>'Challenge 2022'!BN64</f>
        <v>0</v>
      </c>
      <c r="F42" s="35" t="e">
        <f t="shared" si="0"/>
        <v>#REF!</v>
      </c>
      <c r="G42" s="19" t="e">
        <f>'Challenge 2022'!#REF!</f>
        <v>#REF!</v>
      </c>
      <c r="H42" s="19" t="e">
        <f>'Challenge 2022'!#REF!</f>
        <v>#REF!</v>
      </c>
      <c r="I42" s="19" t="e">
        <f>'Challenge 2022'!#REF!</f>
        <v>#REF!</v>
      </c>
      <c r="J42" s="19" t="e">
        <f>'Challenge 2022'!#REF!</f>
        <v>#REF!</v>
      </c>
      <c r="K42" s="12" t="e">
        <f>'Challenge 2022'!#REF!</f>
        <v>#REF!</v>
      </c>
      <c r="L42" s="35" t="e">
        <f t="shared" si="1"/>
        <v>#REF!</v>
      </c>
    </row>
    <row r="43" spans="1:12">
      <c r="A43" s="10" t="str">
        <f>'Challenge 2022'!A65</f>
        <v>TCHA</v>
      </c>
      <c r="B43" s="9" t="str">
        <f>'Challenge 2022'!B65</f>
        <v>Manea</v>
      </c>
      <c r="C43" s="9" t="str">
        <f>'Challenge 2022'!C65</f>
        <v>M</v>
      </c>
      <c r="D43" s="9" t="str">
        <f>'Challenge 2022'!D65</f>
        <v>PU 1</v>
      </c>
      <c r="E43" s="16">
        <f>'Challenge 2022'!BN65</f>
        <v>975</v>
      </c>
      <c r="F43" s="35" t="e">
        <f t="shared" si="0"/>
        <v>#REF!</v>
      </c>
      <c r="G43" s="19" t="e">
        <f>'Challenge 2022'!#REF!</f>
        <v>#REF!</v>
      </c>
      <c r="H43" s="19" t="e">
        <f>'Challenge 2022'!#REF!</f>
        <v>#REF!</v>
      </c>
      <c r="I43" s="19" t="e">
        <f>'Challenge 2022'!#REF!</f>
        <v>#REF!</v>
      </c>
      <c r="J43" s="19" t="e">
        <f>'Challenge 2022'!#REF!</f>
        <v>#REF!</v>
      </c>
      <c r="K43" s="12" t="e">
        <f>'Challenge 2022'!#REF!</f>
        <v>#REF!</v>
      </c>
      <c r="L43" s="35" t="e">
        <f t="shared" si="1"/>
        <v>#REF!</v>
      </c>
    </row>
    <row r="44" spans="1:12">
      <c r="A44" s="10" t="str">
        <f>'Challenge 2022'!A66</f>
        <v>TONNELLIER</v>
      </c>
      <c r="B44" s="9" t="str">
        <f>'Challenge 2022'!B66</f>
        <v>Maui</v>
      </c>
      <c r="C44" s="9" t="str">
        <f>'Challenge 2022'!C66</f>
        <v>M</v>
      </c>
      <c r="D44" s="9" t="str">
        <f>'Challenge 2022'!D66</f>
        <v>PU 2</v>
      </c>
      <c r="E44" s="16">
        <f>'Challenge 2022'!BN66</f>
        <v>485</v>
      </c>
      <c r="F44" s="35" t="e">
        <f t="shared" si="0"/>
        <v>#REF!</v>
      </c>
      <c r="G44" s="19" t="e">
        <f>'Challenge 2022'!#REF!</f>
        <v>#REF!</v>
      </c>
      <c r="H44" s="19" t="e">
        <f>'Challenge 2022'!#REF!</f>
        <v>#REF!</v>
      </c>
      <c r="I44" s="19" t="e">
        <f>'Challenge 2022'!#REF!</f>
        <v>#REF!</v>
      </c>
      <c r="J44" s="19" t="e">
        <f>'Challenge 2022'!#REF!</f>
        <v>#REF!</v>
      </c>
      <c r="K44" s="12" t="e">
        <f>'Challenge 2022'!#REF!</f>
        <v>#REF!</v>
      </c>
      <c r="L44" s="35" t="e">
        <f t="shared" si="1"/>
        <v>#REF!</v>
      </c>
    </row>
    <row r="45" spans="1:12">
      <c r="A45" s="10" t="str">
        <f>'Challenge 2022'!A67</f>
        <v>WONG</v>
      </c>
      <c r="B45" s="9" t="str">
        <f>'Challenge 2022'!B67</f>
        <v>Hayden</v>
      </c>
      <c r="C45" s="9" t="str">
        <f>'Challenge 2022'!C67</f>
        <v>M</v>
      </c>
      <c r="D45" s="9" t="str">
        <f>'Challenge 2022'!D67</f>
        <v>PU 1</v>
      </c>
      <c r="E45" s="16">
        <f>'Challenge 2022'!BN67</f>
        <v>62.5</v>
      </c>
      <c r="F45" s="35" t="e">
        <f t="shared" si="0"/>
        <v>#REF!</v>
      </c>
      <c r="G45" s="19" t="e">
        <f>'Challenge 2022'!#REF!</f>
        <v>#REF!</v>
      </c>
      <c r="H45" s="19" t="e">
        <f>'Challenge 2022'!#REF!</f>
        <v>#REF!</v>
      </c>
      <c r="I45" s="19" t="e">
        <f>'Challenge 2022'!#REF!</f>
        <v>#REF!</v>
      </c>
      <c r="J45" s="19" t="e">
        <f>'Challenge 2022'!#REF!</f>
        <v>#REF!</v>
      </c>
      <c r="K45" s="12" t="e">
        <f>'Challenge 2022'!#REF!</f>
        <v>#REF!</v>
      </c>
      <c r="L45" s="35" t="e">
        <f t="shared" si="1"/>
        <v>#REF!</v>
      </c>
    </row>
    <row r="46" spans="1:12">
      <c r="A46" s="10" t="str">
        <f>'Challenge 2022'!A68</f>
        <v>LEFEVRE</v>
      </c>
      <c r="B46" s="9" t="str">
        <f>'Challenge 2022'!B68</f>
        <v>Kapono</v>
      </c>
      <c r="C46" s="9" t="str">
        <f>'Challenge 2022'!C68</f>
        <v>M</v>
      </c>
      <c r="D46" s="9" t="str">
        <f>'Challenge 2022'!D68</f>
        <v>PU 1</v>
      </c>
      <c r="E46" s="16">
        <f>'Challenge 2022'!BN68</f>
        <v>250</v>
      </c>
      <c r="F46" s="35" t="e">
        <f t="shared" si="0"/>
        <v>#REF!</v>
      </c>
      <c r="G46" s="19" t="e">
        <f>'Challenge 2022'!#REF!</f>
        <v>#REF!</v>
      </c>
      <c r="H46" s="19" t="e">
        <f>'Challenge 2022'!#REF!</f>
        <v>#REF!</v>
      </c>
      <c r="I46" s="19" t="e">
        <f>'Challenge 2022'!#REF!</f>
        <v>#REF!</v>
      </c>
      <c r="J46" s="19" t="e">
        <f>'Challenge 2022'!#REF!</f>
        <v>#REF!</v>
      </c>
      <c r="K46" s="12" t="e">
        <f>'Challenge 2022'!#REF!</f>
        <v>#REF!</v>
      </c>
      <c r="L46" s="35" t="e">
        <f t="shared" si="1"/>
        <v>#REF!</v>
      </c>
    </row>
    <row r="47" spans="1:12">
      <c r="A47" s="10" t="str">
        <f>'Challenge 2022'!A69</f>
        <v>ROCHE</v>
      </c>
      <c r="B47" s="9" t="str">
        <f>'Challenge 2022'!B69</f>
        <v>Toanui</v>
      </c>
      <c r="C47" s="9" t="str">
        <f>'Challenge 2022'!C69</f>
        <v>M</v>
      </c>
      <c r="D47" s="9" t="str">
        <f>'Challenge 2022'!D69</f>
        <v>PU 1</v>
      </c>
      <c r="E47" s="16">
        <f>'Challenge 2022'!BN69</f>
        <v>253</v>
      </c>
      <c r="F47" s="35" t="e">
        <f t="shared" si="0"/>
        <v>#REF!</v>
      </c>
      <c r="G47" s="19" t="e">
        <f>'Challenge 2022'!#REF!</f>
        <v>#REF!</v>
      </c>
      <c r="H47" s="19" t="e">
        <f>'Challenge 2022'!#REF!</f>
        <v>#REF!</v>
      </c>
      <c r="I47" s="19" t="e">
        <f>'Challenge 2022'!#REF!</f>
        <v>#REF!</v>
      </c>
      <c r="J47" s="19" t="e">
        <f>'Challenge 2022'!#REF!</f>
        <v>#REF!</v>
      </c>
      <c r="K47" s="12" t="e">
        <f>'Challenge 2022'!#REF!</f>
        <v>#REF!</v>
      </c>
      <c r="L47" s="35" t="e">
        <f t="shared" si="1"/>
        <v>#REF!</v>
      </c>
    </row>
    <row r="48" spans="1:12">
      <c r="A48" s="10" t="str">
        <f>'Challenge 2022'!A70</f>
        <v>MULLER KOPPENS</v>
      </c>
      <c r="B48" s="9" t="str">
        <f>'Challenge 2022'!B70</f>
        <v>Aaron</v>
      </c>
      <c r="C48" s="9" t="str">
        <f>'Challenge 2022'!C70</f>
        <v>M</v>
      </c>
      <c r="D48" s="9" t="str">
        <f>'Challenge 2022'!D70</f>
        <v>PU 2</v>
      </c>
      <c r="E48" s="16">
        <f>'Challenge 2022'!BN70</f>
        <v>62.5</v>
      </c>
      <c r="F48" s="35" t="e">
        <f t="shared" si="0"/>
        <v>#REF!</v>
      </c>
      <c r="G48" s="19" t="e">
        <f>'Challenge 2022'!#REF!</f>
        <v>#REF!</v>
      </c>
      <c r="H48" s="19" t="e">
        <f>'Challenge 2022'!#REF!</f>
        <v>#REF!</v>
      </c>
      <c r="I48" s="19" t="e">
        <f>'Challenge 2022'!#REF!</f>
        <v>#REF!</v>
      </c>
      <c r="J48" s="19" t="e">
        <f>'Challenge 2022'!#REF!</f>
        <v>#REF!</v>
      </c>
      <c r="K48" s="12" t="e">
        <f>'Challenge 2022'!#REF!</f>
        <v>#REF!</v>
      </c>
      <c r="L48" s="35" t="e">
        <f t="shared" si="1"/>
        <v>#REF!</v>
      </c>
    </row>
    <row r="49" spans="1:12">
      <c r="A49" s="10" t="str">
        <f>'Challenge 2022'!A71</f>
        <v>GOULARD</v>
      </c>
      <c r="B49" s="9" t="str">
        <f>'Challenge 2022'!B71</f>
        <v>Teanua</v>
      </c>
      <c r="C49" s="9" t="str">
        <f>'Challenge 2022'!C71</f>
        <v>M</v>
      </c>
      <c r="D49" s="9" t="str">
        <f>'Challenge 2022'!D71</f>
        <v>PU 2</v>
      </c>
      <c r="E49" s="16">
        <f>'Challenge 2022'!BN71</f>
        <v>190</v>
      </c>
      <c r="F49" s="35" t="e">
        <f t="shared" si="0"/>
        <v>#REF!</v>
      </c>
      <c r="G49" s="19" t="e">
        <f>'Challenge 2022'!#REF!</f>
        <v>#REF!</v>
      </c>
      <c r="H49" s="19" t="e">
        <f>'Challenge 2022'!#REF!</f>
        <v>#REF!</v>
      </c>
      <c r="I49" s="19" t="e">
        <f>'Challenge 2022'!#REF!</f>
        <v>#REF!</v>
      </c>
      <c r="J49" s="19" t="e">
        <f>'Challenge 2022'!#REF!</f>
        <v>#REF!</v>
      </c>
      <c r="K49" s="12" t="e">
        <f>'Challenge 2022'!#REF!</f>
        <v>#REF!</v>
      </c>
      <c r="L49" s="35" t="e">
        <f t="shared" si="1"/>
        <v>#REF!</v>
      </c>
    </row>
    <row r="50" spans="1:12">
      <c r="A50" s="10" t="e">
        <f>'Challenge 2022'!#REF!</f>
        <v>#REF!</v>
      </c>
      <c r="B50" s="9" t="e">
        <f>'Challenge 2022'!#REF!</f>
        <v>#REF!</v>
      </c>
      <c r="C50" s="9" t="e">
        <f>'Challenge 2022'!#REF!</f>
        <v>#REF!</v>
      </c>
      <c r="D50" s="9" t="e">
        <f>'Challenge 2022'!#REF!</f>
        <v>#REF!</v>
      </c>
      <c r="E50" s="16" t="e">
        <f>'Challenge 2022'!#REF!</f>
        <v>#REF!</v>
      </c>
      <c r="F50" s="35" t="e">
        <f t="shared" si="0"/>
        <v>#REF!</v>
      </c>
      <c r="G50" s="19" t="e">
        <f>'Challenge 2022'!#REF!</f>
        <v>#REF!</v>
      </c>
      <c r="H50" s="19" t="e">
        <f>'Challenge 2022'!#REF!</f>
        <v>#REF!</v>
      </c>
      <c r="I50" s="19" t="e">
        <f>'Challenge 2022'!#REF!</f>
        <v>#REF!</v>
      </c>
      <c r="J50" s="19" t="e">
        <f>'Challenge 2022'!#REF!</f>
        <v>#REF!</v>
      </c>
      <c r="K50" s="12" t="e">
        <f>'Challenge 2022'!#REF!</f>
        <v>#REF!</v>
      </c>
      <c r="L50" s="35" t="e">
        <f t="shared" si="1"/>
        <v>#REF!</v>
      </c>
    </row>
    <row r="51" spans="1:12" ht="14" thickBot="1">
      <c r="A51" s="10" t="e">
        <f>'Challenge 2022'!#REF!</f>
        <v>#REF!</v>
      </c>
      <c r="B51" s="9" t="e">
        <f>'Challenge 2022'!#REF!</f>
        <v>#REF!</v>
      </c>
      <c r="C51" s="9" t="e">
        <f>'Challenge 2022'!#REF!</f>
        <v>#REF!</v>
      </c>
      <c r="D51" s="9" t="e">
        <f>'Challenge 2022'!#REF!</f>
        <v>#REF!</v>
      </c>
      <c r="E51" s="16" t="e">
        <f>'Challenge 2022'!#REF!</f>
        <v>#REF!</v>
      </c>
      <c r="F51" s="36" t="e">
        <f t="shared" si="0"/>
        <v>#REF!</v>
      </c>
      <c r="G51" s="19" t="e">
        <f>'Challenge 2022'!#REF!</f>
        <v>#REF!</v>
      </c>
      <c r="H51" s="19" t="e">
        <f>'Challenge 2022'!#REF!</f>
        <v>#REF!</v>
      </c>
      <c r="I51" s="19" t="e">
        <f>'Challenge 2022'!#REF!</f>
        <v>#REF!</v>
      </c>
      <c r="J51" s="19" t="e">
        <f>'Challenge 2022'!#REF!</f>
        <v>#REF!</v>
      </c>
      <c r="K51" s="12" t="e">
        <f>'Challenge 2022'!#REF!</f>
        <v>#REF!</v>
      </c>
      <c r="L51" s="35" t="e">
        <f t="shared" si="1"/>
        <v>#REF!</v>
      </c>
    </row>
    <row r="52" spans="1:12">
      <c r="A52" s="24" t="str">
        <f>'Challenge 2022'!A83</f>
        <v>ARAKINO</v>
      </c>
      <c r="B52" s="25" t="str">
        <f>'Challenge 2022'!B83</f>
        <v>Tehiva</v>
      </c>
      <c r="C52" s="25" t="str">
        <f>'Challenge 2022'!C83</f>
        <v>M</v>
      </c>
      <c r="D52" s="25" t="str">
        <f>'Challenge 2022'!D83</f>
        <v>BE 2</v>
      </c>
      <c r="E52" s="34">
        <f>'Challenge 2022'!BN83</f>
        <v>0</v>
      </c>
      <c r="F52" s="18" t="e">
        <f t="shared" si="0"/>
        <v>#REF!</v>
      </c>
      <c r="G52" s="19" t="e">
        <f>'Challenge 2022'!#REF!</f>
        <v>#REF!</v>
      </c>
      <c r="H52" s="19" t="e">
        <f>'Challenge 2022'!#REF!</f>
        <v>#REF!</v>
      </c>
      <c r="I52" s="19" t="e">
        <f>'Challenge 2022'!#REF!</f>
        <v>#REF!</v>
      </c>
      <c r="J52" s="19" t="e">
        <f>'Challenge 2022'!#REF!</f>
        <v>#REF!</v>
      </c>
      <c r="K52" s="12" t="e">
        <f>'Challenge 2022'!#REF!</f>
        <v>#REF!</v>
      </c>
      <c r="L52" s="35" t="e">
        <f t="shared" si="1"/>
        <v>#REF!</v>
      </c>
    </row>
    <row r="53" spans="1:12">
      <c r="A53" s="10" t="str">
        <f>'Challenge 2022'!A84</f>
        <v>BOUNGO</v>
      </c>
      <c r="B53" s="9" t="str">
        <f>'Challenge 2022'!B84</f>
        <v>Ruben</v>
      </c>
      <c r="C53" s="9" t="str">
        <f>'Challenge 2022'!C84</f>
        <v>M</v>
      </c>
      <c r="D53" s="9" t="str">
        <f>'Challenge 2022'!D84</f>
        <v>BE 1</v>
      </c>
      <c r="E53" s="35">
        <f>'Challenge 2022'!BN84</f>
        <v>649</v>
      </c>
      <c r="F53" s="13" t="e">
        <f t="shared" si="0"/>
        <v>#REF!</v>
      </c>
      <c r="G53" s="19" t="str">
        <f>'Challenge 2022'!A100</f>
        <v>BAIGTS</v>
      </c>
      <c r="H53" s="19" t="str">
        <f>'Challenge 2022'!B100</f>
        <v>Camille</v>
      </c>
      <c r="I53" s="19" t="str">
        <f>'Challenge 2022'!C100</f>
        <v>F</v>
      </c>
      <c r="J53" s="19" t="str">
        <f>'Challenge 2022'!D100</f>
        <v>BE 1</v>
      </c>
      <c r="K53" s="12">
        <f>'Challenge 2022'!BN100</f>
        <v>0</v>
      </c>
      <c r="L53" s="35" t="e">
        <f t="shared" si="1"/>
        <v>#REF!</v>
      </c>
    </row>
    <row r="54" spans="1:12">
      <c r="A54" s="10" t="str">
        <f>'Challenge 2022'!A85</f>
        <v>CANEVET TOUDJI</v>
      </c>
      <c r="B54" s="9" t="str">
        <f>'Challenge 2022'!B85</f>
        <v>Titouan</v>
      </c>
      <c r="C54" s="9" t="str">
        <f>'Challenge 2022'!C85</f>
        <v>M</v>
      </c>
      <c r="D54" s="9" t="str">
        <f>'Challenge 2022'!D85</f>
        <v>BE 2</v>
      </c>
      <c r="E54" s="35">
        <f>'Challenge 2022'!BN85</f>
        <v>509</v>
      </c>
      <c r="F54" s="13" t="e">
        <f t="shared" si="0"/>
        <v>#REF!</v>
      </c>
      <c r="G54" s="19" t="str">
        <f>'Challenge 2022'!A101</f>
        <v>CHAMPS</v>
      </c>
      <c r="H54" s="19" t="str">
        <f>'Challenge 2022'!B101</f>
        <v>Kyra Vai</v>
      </c>
      <c r="I54" s="19" t="str">
        <f>'Challenge 2022'!C101</f>
        <v>F</v>
      </c>
      <c r="J54" s="19" t="str">
        <f>'Challenge 2022'!D101</f>
        <v>BE 1</v>
      </c>
      <c r="K54" s="12">
        <f>'Challenge 2022'!BN101</f>
        <v>453</v>
      </c>
      <c r="L54" s="35" t="e">
        <f t="shared" si="1"/>
        <v>#REF!</v>
      </c>
    </row>
    <row r="55" spans="1:12">
      <c r="A55" s="10" t="str">
        <f>'Challenge 2022'!A86</f>
        <v>CHASTANG</v>
      </c>
      <c r="B55" s="9" t="str">
        <f>'Challenge 2022'!B86</f>
        <v>Gaulthier</v>
      </c>
      <c r="C55" s="9" t="str">
        <f>'Challenge 2022'!C86</f>
        <v>M</v>
      </c>
      <c r="D55" s="9" t="str">
        <f>'Challenge 2022'!D86</f>
        <v>BE 2</v>
      </c>
      <c r="E55" s="35">
        <f>'Challenge 2022'!BN86</f>
        <v>1307.5</v>
      </c>
      <c r="F55" s="13" t="e">
        <f t="shared" si="0"/>
        <v>#REF!</v>
      </c>
      <c r="G55" s="19" t="str">
        <f>'Challenge 2022'!A102</f>
        <v>DEVON</v>
      </c>
      <c r="H55" s="19" t="str">
        <f>'Challenge 2022'!B102</f>
        <v>ILEANA</v>
      </c>
      <c r="I55" s="19" t="str">
        <f>'Challenge 2022'!C102</f>
        <v>F</v>
      </c>
      <c r="J55" s="19" t="str">
        <f>'Challenge 2022'!D102</f>
        <v>BE 1</v>
      </c>
      <c r="K55" s="12">
        <f>'Challenge 2022'!BN102</f>
        <v>40</v>
      </c>
      <c r="L55" s="35" t="e">
        <f t="shared" si="1"/>
        <v>#REF!</v>
      </c>
    </row>
    <row r="56" spans="1:12">
      <c r="A56" s="10" t="str">
        <f>'Challenge 2022'!A87</f>
        <v>DELVALLET</v>
      </c>
      <c r="B56" s="9" t="str">
        <f>'Challenge 2022'!B87</f>
        <v>Tamatea</v>
      </c>
      <c r="C56" s="9" t="str">
        <f>'Challenge 2022'!C87</f>
        <v>M</v>
      </c>
      <c r="D56" s="9" t="str">
        <f>'Challenge 2022'!D87</f>
        <v>BE 2</v>
      </c>
      <c r="E56" s="35">
        <f>'Challenge 2022'!BN87</f>
        <v>0</v>
      </c>
      <c r="F56" s="13" t="e">
        <f t="shared" si="0"/>
        <v>#REF!</v>
      </c>
      <c r="G56" s="19" t="str">
        <f>'Challenge 2022'!A103</f>
        <v>DUBOST</v>
      </c>
      <c r="H56" s="19" t="str">
        <f>'Challenge 2022'!B103</f>
        <v>Valentine</v>
      </c>
      <c r="I56" s="19" t="str">
        <f>'Challenge 2022'!C103</f>
        <v>F</v>
      </c>
      <c r="J56" s="19" t="str">
        <f>'Challenge 2022'!D103</f>
        <v>BE 1</v>
      </c>
      <c r="K56" s="12">
        <f>'Challenge 2022'!BN103</f>
        <v>635</v>
      </c>
      <c r="L56" s="35" t="e">
        <f t="shared" si="1"/>
        <v>#REF!</v>
      </c>
    </row>
    <row r="57" spans="1:12">
      <c r="A57" s="10" t="str">
        <f>'Challenge 2022'!A88</f>
        <v>FERRIEUX</v>
      </c>
      <c r="B57" s="9" t="str">
        <f>'Challenge 2022'!B88</f>
        <v>ACHILLE</v>
      </c>
      <c r="C57" s="9" t="str">
        <f>'Challenge 2022'!C88</f>
        <v>M</v>
      </c>
      <c r="D57" s="9" t="str">
        <f>'Challenge 2022'!D88</f>
        <v>BE 2</v>
      </c>
      <c r="E57" s="35">
        <f>'Challenge 2022'!BN88</f>
        <v>684</v>
      </c>
      <c r="F57" s="13" t="e">
        <f t="shared" si="0"/>
        <v>#REF!</v>
      </c>
      <c r="G57" s="19" t="str">
        <f>'Challenge 2022'!A104</f>
        <v>HOTELLIER</v>
      </c>
      <c r="H57" s="19" t="str">
        <f>'Challenge 2022'!B104</f>
        <v>Manon</v>
      </c>
      <c r="I57" s="19" t="str">
        <f>'Challenge 2022'!C104</f>
        <v>F</v>
      </c>
      <c r="J57" s="19" t="str">
        <f>'Challenge 2022'!D104</f>
        <v>BE 2</v>
      </c>
      <c r="K57" s="12">
        <f>'Challenge 2022'!BN104</f>
        <v>602.5</v>
      </c>
      <c r="L57" s="35" t="e">
        <f t="shared" si="1"/>
        <v>#REF!</v>
      </c>
    </row>
    <row r="58" spans="1:12">
      <c r="A58" s="10" t="str">
        <f>'Challenge 2022'!A89</f>
        <v>GLAPSKI</v>
      </c>
      <c r="B58" s="9" t="str">
        <f>'Challenge 2022'!B89</f>
        <v>Emmanuel</v>
      </c>
      <c r="C58" s="9" t="str">
        <f>'Challenge 2022'!C89</f>
        <v>M</v>
      </c>
      <c r="D58" s="9" t="str">
        <f>'Challenge 2022'!D89</f>
        <v>BE 1</v>
      </c>
      <c r="E58" s="35">
        <f>'Challenge 2022'!BN89</f>
        <v>343</v>
      </c>
      <c r="F58" s="13" t="e">
        <f t="shared" si="0"/>
        <v>#REF!</v>
      </c>
      <c r="G58" s="19" t="str">
        <f>'Challenge 2022'!A105</f>
        <v>JOCAILLE CHAPLAIN</v>
      </c>
      <c r="H58" s="19" t="str">
        <f>'Challenge 2022'!B105</f>
        <v>Hina</v>
      </c>
      <c r="I58" s="19" t="str">
        <f>'Challenge 2022'!C105</f>
        <v>F</v>
      </c>
      <c r="J58" s="19" t="str">
        <f>'Challenge 2022'!D105</f>
        <v>BE 1</v>
      </c>
      <c r="K58" s="12">
        <f>'Challenge 2022'!BN105</f>
        <v>644</v>
      </c>
      <c r="L58" s="35" t="e">
        <f t="shared" si="1"/>
        <v>#REF!</v>
      </c>
    </row>
    <row r="59" spans="1:12">
      <c r="A59" s="10" t="str">
        <f>'Challenge 2022'!A90</f>
        <v>HUGONY</v>
      </c>
      <c r="B59" s="9" t="str">
        <f>'Challenge 2022'!B90</f>
        <v>Gregory</v>
      </c>
      <c r="C59" s="9" t="str">
        <f>'Challenge 2022'!C90</f>
        <v>M</v>
      </c>
      <c r="D59" s="9" t="str">
        <f>'Challenge 2022'!D90</f>
        <v>BE 1</v>
      </c>
      <c r="E59" s="35">
        <f>'Challenge 2022'!BN90</f>
        <v>600</v>
      </c>
      <c r="F59" s="13" t="e">
        <f t="shared" si="0"/>
        <v>#REF!</v>
      </c>
      <c r="G59" s="19" t="str">
        <f>'Challenge 2022'!A106</f>
        <v>LE BILLER</v>
      </c>
      <c r="H59" s="19" t="str">
        <f>'Challenge 2022'!B106</f>
        <v>Juliette</v>
      </c>
      <c r="I59" s="19" t="str">
        <f>'Challenge 2022'!C106</f>
        <v>F</v>
      </c>
      <c r="J59" s="19" t="str">
        <f>'Challenge 2022'!D106</f>
        <v>BE 2</v>
      </c>
      <c r="K59" s="12">
        <f>'Challenge 2022'!BN106</f>
        <v>700</v>
      </c>
      <c r="L59" s="35" t="e">
        <f t="shared" si="1"/>
        <v>#REF!</v>
      </c>
    </row>
    <row r="60" spans="1:12" ht="15" customHeight="1">
      <c r="A60" s="10" t="str">
        <f>'Challenge 2022'!A91</f>
        <v>RIVAUD</v>
      </c>
      <c r="B60" s="9" t="str">
        <f>'Challenge 2022'!B91</f>
        <v>Volodia</v>
      </c>
      <c r="C60" s="9" t="str">
        <f>'Challenge 2022'!C91</f>
        <v>M</v>
      </c>
      <c r="D60" s="9" t="str">
        <f>'Challenge 2022'!D91</f>
        <v>BE 1</v>
      </c>
      <c r="E60" s="35">
        <f>'Challenge 2022'!BN91</f>
        <v>199.5</v>
      </c>
      <c r="F60" s="13" t="e">
        <f t="shared" si="0"/>
        <v>#REF!</v>
      </c>
      <c r="G60" s="19" t="str">
        <f>'Challenge 2022'!A107</f>
        <v>MIKOU</v>
      </c>
      <c r="H60" s="19" t="str">
        <f>'Challenge 2022'!B107</f>
        <v>Layana</v>
      </c>
      <c r="I60" s="19" t="str">
        <f>'Challenge 2022'!C107</f>
        <v>F</v>
      </c>
      <c r="J60" s="19" t="str">
        <f>'Challenge 2022'!D107</f>
        <v>BE 1</v>
      </c>
      <c r="K60" s="12">
        <f>'Challenge 2022'!BN107</f>
        <v>759.5</v>
      </c>
      <c r="L60" s="35" t="e">
        <f t="shared" si="1"/>
        <v>#REF!</v>
      </c>
    </row>
    <row r="61" spans="1:12">
      <c r="A61" s="10" t="str">
        <f>'Challenge 2022'!A92</f>
        <v>ROTTIER</v>
      </c>
      <c r="B61" s="9" t="str">
        <f>'Challenge 2022'!B92</f>
        <v>Rama</v>
      </c>
      <c r="C61" s="9" t="str">
        <f>'Challenge 2022'!C92</f>
        <v>M</v>
      </c>
      <c r="D61" s="9" t="str">
        <f>'Challenge 2022'!D92</f>
        <v>BE 1</v>
      </c>
      <c r="E61" s="35">
        <f>'Challenge 2022'!BN92</f>
        <v>671</v>
      </c>
      <c r="F61" s="13" t="e">
        <f t="shared" si="0"/>
        <v>#REF!</v>
      </c>
      <c r="G61" s="19" t="str">
        <f>'Challenge 2022'!A108</f>
        <v>PERETTI</v>
      </c>
      <c r="H61" s="19" t="str">
        <f>'Challenge 2022'!B108</f>
        <v>Sarah</v>
      </c>
      <c r="I61" s="19" t="str">
        <f>'Challenge 2022'!C108</f>
        <v>F</v>
      </c>
      <c r="J61" s="19" t="str">
        <f>'Challenge 2022'!D108</f>
        <v>BE 1</v>
      </c>
      <c r="K61" s="12">
        <f>'Challenge 2022'!BN108</f>
        <v>619</v>
      </c>
      <c r="L61" s="35" t="e">
        <f t="shared" si="1"/>
        <v>#REF!</v>
      </c>
    </row>
    <row r="62" spans="1:12">
      <c r="A62" s="10" t="str">
        <f>'Challenge 2022'!A93</f>
        <v>TANETOA</v>
      </c>
      <c r="B62" s="9" t="str">
        <f>'Challenge 2022'!B93</f>
        <v>Toanui</v>
      </c>
      <c r="C62" s="9" t="str">
        <f>'Challenge 2022'!C93</f>
        <v>M</v>
      </c>
      <c r="D62" s="9" t="str">
        <f>'Challenge 2022'!D93</f>
        <v>BE 2</v>
      </c>
      <c r="E62" s="35">
        <f>'Challenge 2022'!BN93</f>
        <v>1450</v>
      </c>
      <c r="F62" s="13" t="e">
        <f t="shared" si="0"/>
        <v>#REF!</v>
      </c>
      <c r="G62" s="19" t="str">
        <f>'Challenge 2022'!A109</f>
        <v>RICHARD</v>
      </c>
      <c r="H62" s="19" t="str">
        <f>'Challenge 2022'!B109</f>
        <v>Lola</v>
      </c>
      <c r="I62" s="19" t="str">
        <f>'Challenge 2022'!C109</f>
        <v>F</v>
      </c>
      <c r="J62" s="19" t="str">
        <f>'Challenge 2022'!D109</f>
        <v>BE 2</v>
      </c>
      <c r="K62" s="12">
        <f>'Challenge 2022'!BN109</f>
        <v>446</v>
      </c>
      <c r="L62" s="35" t="e">
        <f t="shared" si="1"/>
        <v>#REF!</v>
      </c>
    </row>
    <row r="63" spans="1:12">
      <c r="A63" s="10" t="str">
        <f>'Challenge 2022'!A94</f>
        <v>VINCENTI</v>
      </c>
      <c r="B63" s="9" t="str">
        <f>'Challenge 2022'!B94</f>
        <v>Manea</v>
      </c>
      <c r="C63" s="9" t="str">
        <f>'Challenge 2022'!C94</f>
        <v>M</v>
      </c>
      <c r="D63" s="9" t="str">
        <f>'Challenge 2022'!D94</f>
        <v>BE 1</v>
      </c>
      <c r="E63" s="35">
        <f>'Challenge 2022'!BN94</f>
        <v>984.5</v>
      </c>
      <c r="F63" s="13" t="e">
        <f t="shared" si="0"/>
        <v>#REF!</v>
      </c>
      <c r="G63" s="19" t="str">
        <f>'Challenge 2022'!A110</f>
        <v>SAUGRAIN </v>
      </c>
      <c r="H63" s="19" t="str">
        <f>'Challenge 2022'!B110</f>
        <v>Hinahere </v>
      </c>
      <c r="I63" s="19" t="str">
        <f>'Challenge 2022'!C110</f>
        <v>F</v>
      </c>
      <c r="J63" s="19" t="str">
        <f>'Challenge 2022'!D110</f>
        <v>BE 2</v>
      </c>
      <c r="K63" s="12">
        <f>'Challenge 2022'!BN110</f>
        <v>0</v>
      </c>
      <c r="L63" s="35" t="e">
        <f t="shared" si="1"/>
        <v>#REF!</v>
      </c>
    </row>
    <row r="64" spans="1:12">
      <c r="A64" s="10" t="str">
        <f>'Challenge 2022'!A95</f>
        <v>ZIJP</v>
      </c>
      <c r="B64" s="9" t="str">
        <f>'Challenge 2022'!B95</f>
        <v>Natimeo</v>
      </c>
      <c r="C64" s="9" t="str">
        <f>'Challenge 2022'!C95</f>
        <v>M</v>
      </c>
      <c r="D64" s="9" t="str">
        <f>'Challenge 2022'!D95</f>
        <v>BE 1</v>
      </c>
      <c r="E64" s="35">
        <f>'Challenge 2022'!BN95</f>
        <v>873</v>
      </c>
      <c r="F64" s="13" t="e">
        <f t="shared" si="0"/>
        <v>#REF!</v>
      </c>
      <c r="G64" s="19" t="str">
        <f>'Challenge 2022'!A111</f>
        <v>TAAROA</v>
      </c>
      <c r="H64" s="19" t="str">
        <f>'Challenge 2022'!B111</f>
        <v>Vaiheana</v>
      </c>
      <c r="I64" s="19" t="str">
        <f>'Challenge 2022'!C111</f>
        <v>F</v>
      </c>
      <c r="J64" s="19" t="str">
        <f>'Challenge 2022'!D111</f>
        <v>BE 1</v>
      </c>
      <c r="K64" s="12">
        <f>'Challenge 2022'!BN111</f>
        <v>0</v>
      </c>
      <c r="L64" s="35" t="e">
        <f t="shared" si="1"/>
        <v>#REF!</v>
      </c>
    </row>
    <row r="65" spans="1:12">
      <c r="A65" s="10" t="str">
        <f>'Challenge 2022'!A96</f>
        <v>LE SCAVAREC</v>
      </c>
      <c r="B65" s="9" t="str">
        <f>'Challenge 2022'!B96</f>
        <v>Elouan</v>
      </c>
      <c r="C65" s="9" t="str">
        <f>'Challenge 2022'!C96</f>
        <v>M</v>
      </c>
      <c r="D65" s="9" t="str">
        <f>'Challenge 2022'!D96</f>
        <v>BE 2</v>
      </c>
      <c r="E65" s="35">
        <f>'Challenge 2022'!BN96</f>
        <v>290</v>
      </c>
      <c r="F65" s="13" t="e">
        <f t="shared" si="0"/>
        <v>#REF!</v>
      </c>
      <c r="G65" s="19" t="str">
        <f>'Challenge 2022'!A112</f>
        <v>VIDEAU</v>
      </c>
      <c r="H65" s="19" t="str">
        <f>'Challenge 2022'!B112</f>
        <v>Deotille</v>
      </c>
      <c r="I65" s="19" t="str">
        <f>'Challenge 2022'!C112</f>
        <v>F</v>
      </c>
      <c r="J65" s="19" t="str">
        <f>'Challenge 2022'!D112</f>
        <v>BE 2</v>
      </c>
      <c r="K65" s="12">
        <f>'Challenge 2022'!BN112</f>
        <v>160</v>
      </c>
      <c r="L65" s="35" t="e">
        <f t="shared" si="1"/>
        <v>#REF!</v>
      </c>
    </row>
    <row r="66" spans="1:12">
      <c r="A66" s="10" t="str">
        <f>'Challenge 2022'!A97</f>
        <v>VIVIER</v>
      </c>
      <c r="B66" s="9" t="str">
        <f>'Challenge 2022'!B97</f>
        <v>Mathis</v>
      </c>
      <c r="C66" s="9" t="str">
        <f>'Challenge 2022'!C97</f>
        <v>M</v>
      </c>
      <c r="D66" s="9" t="str">
        <f>'Challenge 2022'!D97</f>
        <v>BE 2</v>
      </c>
      <c r="E66" s="35">
        <f>'Challenge 2022'!BN97</f>
        <v>359.5</v>
      </c>
      <c r="F66" s="13" t="e">
        <f t="shared" si="0"/>
        <v>#REF!</v>
      </c>
      <c r="G66" s="19" t="str">
        <f>'Challenge 2022'!A113</f>
        <v>TENIARAHI</v>
      </c>
      <c r="H66" s="19" t="str">
        <f>'Challenge 2022'!B113</f>
        <v>Hereata</v>
      </c>
      <c r="I66" s="19" t="str">
        <f>'Challenge 2022'!C113</f>
        <v>F</v>
      </c>
      <c r="J66" s="19" t="str">
        <f>'Challenge 2022'!D113</f>
        <v>BE 1</v>
      </c>
      <c r="K66" s="12">
        <f>'Challenge 2022'!BN113</f>
        <v>122.5</v>
      </c>
      <c r="L66" s="35" t="e">
        <f t="shared" si="1"/>
        <v>#REF!</v>
      </c>
    </row>
    <row r="67" spans="1:12">
      <c r="A67" s="10" t="str">
        <f>'Challenge 2022'!A98</f>
        <v xml:space="preserve">SERRY </v>
      </c>
      <c r="B67" s="9" t="str">
        <f>'Challenge 2022'!B98</f>
        <v>Theophile</v>
      </c>
      <c r="C67" s="9" t="str">
        <f>'Challenge 2022'!C98</f>
        <v>M</v>
      </c>
      <c r="D67" s="9" t="str">
        <f>'Challenge 2022'!D98</f>
        <v>BE 2</v>
      </c>
      <c r="E67" s="35">
        <f>'Challenge 2022'!BN98</f>
        <v>106</v>
      </c>
      <c r="F67" s="13" t="e">
        <f t="shared" ref="F67:F130" si="2">RANK(E67,$E$3:$E$271,0)</f>
        <v>#REF!</v>
      </c>
      <c r="G67" s="19" t="str">
        <f>'Challenge 2022'!A114</f>
        <v>HERNANDEZ</v>
      </c>
      <c r="H67" s="19" t="str">
        <f>'Challenge 2022'!B114</f>
        <v>Nais</v>
      </c>
      <c r="I67" s="19" t="str">
        <f>'Challenge 2022'!C114</f>
        <v>F</v>
      </c>
      <c r="J67" s="19" t="str">
        <f>'Challenge 2022'!D114</f>
        <v>BE 1</v>
      </c>
      <c r="K67" s="12">
        <f>'Challenge 2022'!BN114</f>
        <v>215</v>
      </c>
      <c r="L67" s="35" t="e">
        <f t="shared" si="1"/>
        <v>#REF!</v>
      </c>
    </row>
    <row r="68" spans="1:12">
      <c r="A68" s="10" t="str">
        <f>'Challenge 2022'!A99</f>
        <v>ROULIN</v>
      </c>
      <c r="B68" s="9" t="str">
        <f>'Challenge 2022'!B99</f>
        <v>Sacha</v>
      </c>
      <c r="C68" s="9" t="str">
        <f>'Challenge 2022'!C99</f>
        <v>M</v>
      </c>
      <c r="D68" s="9" t="str">
        <f>'Challenge 2022'!D99</f>
        <v>BE 1</v>
      </c>
      <c r="E68" s="35">
        <f>'Challenge 2022'!BN99</f>
        <v>91</v>
      </c>
      <c r="F68" s="13" t="e">
        <f t="shared" si="2"/>
        <v>#REF!</v>
      </c>
      <c r="G68" s="19" t="str">
        <f>'Challenge 2022'!A115</f>
        <v>CRAWFORD</v>
      </c>
      <c r="H68" s="19" t="str">
        <f>'Challenge 2022'!B115</f>
        <v>Kamalei</v>
      </c>
      <c r="I68" s="19" t="str">
        <f>'Challenge 2022'!C115</f>
        <v>F</v>
      </c>
      <c r="J68" s="19" t="str">
        <f>'Challenge 2022'!D115</f>
        <v>BE 2</v>
      </c>
      <c r="K68" s="12">
        <f>'Challenge 2022'!BN115</f>
        <v>151</v>
      </c>
      <c r="L68" s="35" t="e">
        <f t="shared" ref="L68:L131" si="3">RANK(K68,$K$3:$K$272,0)</f>
        <v>#REF!</v>
      </c>
    </row>
    <row r="69" spans="1:12">
      <c r="A69" s="10" t="e">
        <f>'Challenge 2022'!#REF!</f>
        <v>#REF!</v>
      </c>
      <c r="B69" s="9" t="e">
        <f>'Challenge 2022'!#REF!</f>
        <v>#REF!</v>
      </c>
      <c r="C69" s="9" t="e">
        <f>'Challenge 2022'!#REF!</f>
        <v>#REF!</v>
      </c>
      <c r="D69" s="9" t="e">
        <f>'Challenge 2022'!#REF!</f>
        <v>#REF!</v>
      </c>
      <c r="E69" s="35" t="e">
        <f>'Challenge 2022'!#REF!</f>
        <v>#REF!</v>
      </c>
      <c r="F69" s="13" t="e">
        <f t="shared" si="2"/>
        <v>#REF!</v>
      </c>
      <c r="G69" s="19" t="e">
        <f>'Challenge 2022'!#REF!</f>
        <v>#REF!</v>
      </c>
      <c r="H69" s="19" t="e">
        <f>'Challenge 2022'!#REF!</f>
        <v>#REF!</v>
      </c>
      <c r="I69" s="19" t="e">
        <f>'Challenge 2022'!#REF!</f>
        <v>#REF!</v>
      </c>
      <c r="J69" s="19" t="e">
        <f>'Challenge 2022'!#REF!</f>
        <v>#REF!</v>
      </c>
      <c r="K69" s="12" t="e">
        <f>'Challenge 2022'!#REF!</f>
        <v>#REF!</v>
      </c>
      <c r="L69" s="35" t="e">
        <f t="shared" si="3"/>
        <v>#REF!</v>
      </c>
    </row>
    <row r="70" spans="1:12">
      <c r="A70" s="10" t="e">
        <f>'Challenge 2022'!#REF!</f>
        <v>#REF!</v>
      </c>
      <c r="B70" s="9" t="e">
        <f>'Challenge 2022'!#REF!</f>
        <v>#REF!</v>
      </c>
      <c r="C70" s="9" t="e">
        <f>'Challenge 2022'!#REF!</f>
        <v>#REF!</v>
      </c>
      <c r="D70" s="9" t="e">
        <f>'Challenge 2022'!#REF!</f>
        <v>#REF!</v>
      </c>
      <c r="E70" s="35" t="e">
        <f>'Challenge 2022'!#REF!</f>
        <v>#REF!</v>
      </c>
      <c r="F70" s="13" t="e">
        <f t="shared" si="2"/>
        <v>#REF!</v>
      </c>
      <c r="G70" s="19" t="e">
        <f>'Challenge 2022'!#REF!</f>
        <v>#REF!</v>
      </c>
      <c r="H70" s="19" t="e">
        <f>'Challenge 2022'!#REF!</f>
        <v>#REF!</v>
      </c>
      <c r="I70" s="19" t="e">
        <f>'Challenge 2022'!#REF!</f>
        <v>#REF!</v>
      </c>
      <c r="J70" s="19" t="e">
        <f>'Challenge 2022'!#REF!</f>
        <v>#REF!</v>
      </c>
      <c r="K70" s="12" t="e">
        <f>'Challenge 2022'!#REF!</f>
        <v>#REF!</v>
      </c>
      <c r="L70" s="35" t="e">
        <f t="shared" si="3"/>
        <v>#REF!</v>
      </c>
    </row>
    <row r="71" spans="1:12">
      <c r="A71" s="10" t="e">
        <f>'Challenge 2022'!#REF!</f>
        <v>#REF!</v>
      </c>
      <c r="B71" s="9" t="e">
        <f>'Challenge 2022'!#REF!</f>
        <v>#REF!</v>
      </c>
      <c r="C71" s="9" t="e">
        <f>'Challenge 2022'!#REF!</f>
        <v>#REF!</v>
      </c>
      <c r="D71" s="9" t="e">
        <f>'Challenge 2022'!#REF!</f>
        <v>#REF!</v>
      </c>
      <c r="E71" s="35" t="e">
        <f>'Challenge 2022'!#REF!</f>
        <v>#REF!</v>
      </c>
      <c r="F71" s="13" t="e">
        <f t="shared" si="2"/>
        <v>#REF!</v>
      </c>
      <c r="G71" s="19" t="e">
        <f>'Challenge 2022'!#REF!</f>
        <v>#REF!</v>
      </c>
      <c r="H71" s="19" t="e">
        <f>'Challenge 2022'!#REF!</f>
        <v>#REF!</v>
      </c>
      <c r="I71" s="19" t="e">
        <f>'Challenge 2022'!#REF!</f>
        <v>#REF!</v>
      </c>
      <c r="J71" s="19" t="e">
        <f>'Challenge 2022'!#REF!</f>
        <v>#REF!</v>
      </c>
      <c r="K71" s="12" t="e">
        <f>'Challenge 2022'!#REF!</f>
        <v>#REF!</v>
      </c>
      <c r="L71" s="35" t="e">
        <f t="shared" si="3"/>
        <v>#REF!</v>
      </c>
    </row>
    <row r="72" spans="1:12">
      <c r="A72" s="10" t="e">
        <f>'Challenge 2022'!#REF!</f>
        <v>#REF!</v>
      </c>
      <c r="B72" s="9" t="e">
        <f>'Challenge 2022'!#REF!</f>
        <v>#REF!</v>
      </c>
      <c r="C72" s="9" t="e">
        <f>'Challenge 2022'!#REF!</f>
        <v>#REF!</v>
      </c>
      <c r="D72" s="9" t="e">
        <f>'Challenge 2022'!#REF!</f>
        <v>#REF!</v>
      </c>
      <c r="E72" s="35" t="e">
        <f>'Challenge 2022'!#REF!</f>
        <v>#REF!</v>
      </c>
      <c r="F72" s="13" t="e">
        <f t="shared" si="2"/>
        <v>#REF!</v>
      </c>
      <c r="G72" s="19" t="e">
        <f>'Challenge 2022'!#REF!</f>
        <v>#REF!</v>
      </c>
      <c r="H72" s="19" t="e">
        <f>'Challenge 2022'!#REF!</f>
        <v>#REF!</v>
      </c>
      <c r="I72" s="19" t="e">
        <f>'Challenge 2022'!#REF!</f>
        <v>#REF!</v>
      </c>
      <c r="J72" s="19" t="e">
        <f>'Challenge 2022'!#REF!</f>
        <v>#REF!</v>
      </c>
      <c r="K72" s="12" t="e">
        <f>'Challenge 2022'!#REF!</f>
        <v>#REF!</v>
      </c>
      <c r="L72" s="35" t="e">
        <f t="shared" si="3"/>
        <v>#REF!</v>
      </c>
    </row>
    <row r="73" spans="1:12">
      <c r="A73" s="10" t="e">
        <f>'Challenge 2022'!#REF!</f>
        <v>#REF!</v>
      </c>
      <c r="B73" s="9" t="e">
        <f>'Challenge 2022'!#REF!</f>
        <v>#REF!</v>
      </c>
      <c r="C73" s="9" t="e">
        <f>'Challenge 2022'!#REF!</f>
        <v>#REF!</v>
      </c>
      <c r="D73" s="9" t="e">
        <f>'Challenge 2022'!#REF!</f>
        <v>#REF!</v>
      </c>
      <c r="E73" s="35" t="e">
        <f>'Challenge 2022'!#REF!</f>
        <v>#REF!</v>
      </c>
      <c r="F73" s="13" t="e">
        <f t="shared" si="2"/>
        <v>#REF!</v>
      </c>
      <c r="G73" s="19" t="e">
        <f>'Challenge 2022'!#REF!</f>
        <v>#REF!</v>
      </c>
      <c r="H73" s="19" t="e">
        <f>'Challenge 2022'!#REF!</f>
        <v>#REF!</v>
      </c>
      <c r="I73" s="19" t="e">
        <f>'Challenge 2022'!#REF!</f>
        <v>#REF!</v>
      </c>
      <c r="J73" s="19" t="e">
        <f>'Challenge 2022'!#REF!</f>
        <v>#REF!</v>
      </c>
      <c r="K73" s="12" t="e">
        <f>'Challenge 2022'!#REF!</f>
        <v>#REF!</v>
      </c>
      <c r="L73" s="35" t="e">
        <f t="shared" si="3"/>
        <v>#REF!</v>
      </c>
    </row>
    <row r="74" spans="1:12">
      <c r="A74" s="10" t="e">
        <f>'Challenge 2022'!#REF!</f>
        <v>#REF!</v>
      </c>
      <c r="B74" s="9" t="e">
        <f>'Challenge 2022'!#REF!</f>
        <v>#REF!</v>
      </c>
      <c r="C74" s="9" t="e">
        <f>'Challenge 2022'!#REF!</f>
        <v>#REF!</v>
      </c>
      <c r="D74" s="9" t="e">
        <f>'Challenge 2022'!#REF!</f>
        <v>#REF!</v>
      </c>
      <c r="E74" s="35" t="e">
        <f>'Challenge 2022'!#REF!</f>
        <v>#REF!</v>
      </c>
      <c r="F74" s="13" t="e">
        <f t="shared" si="2"/>
        <v>#REF!</v>
      </c>
      <c r="G74" s="19" t="e">
        <f>'Challenge 2022'!#REF!</f>
        <v>#REF!</v>
      </c>
      <c r="H74" s="19" t="e">
        <f>'Challenge 2022'!#REF!</f>
        <v>#REF!</v>
      </c>
      <c r="I74" s="19" t="e">
        <f>'Challenge 2022'!#REF!</f>
        <v>#REF!</v>
      </c>
      <c r="J74" s="19" t="e">
        <f>'Challenge 2022'!#REF!</f>
        <v>#REF!</v>
      </c>
      <c r="K74" s="12" t="e">
        <f>'Challenge 2022'!#REF!</f>
        <v>#REF!</v>
      </c>
      <c r="L74" s="35" t="e">
        <f t="shared" si="3"/>
        <v>#REF!</v>
      </c>
    </row>
    <row r="75" spans="1:12">
      <c r="A75" s="10" t="e">
        <f>'Challenge 2022'!#REF!</f>
        <v>#REF!</v>
      </c>
      <c r="B75" s="9" t="e">
        <f>'Challenge 2022'!#REF!</f>
        <v>#REF!</v>
      </c>
      <c r="C75" s="9" t="e">
        <f>'Challenge 2022'!#REF!</f>
        <v>#REF!</v>
      </c>
      <c r="D75" s="9" t="e">
        <f>'Challenge 2022'!#REF!</f>
        <v>#REF!</v>
      </c>
      <c r="E75" s="35" t="e">
        <f>'Challenge 2022'!#REF!</f>
        <v>#REF!</v>
      </c>
      <c r="F75" s="13" t="e">
        <f t="shared" si="2"/>
        <v>#REF!</v>
      </c>
      <c r="G75" s="19" t="e">
        <f>'Challenge 2022'!#REF!</f>
        <v>#REF!</v>
      </c>
      <c r="H75" s="19" t="e">
        <f>'Challenge 2022'!#REF!</f>
        <v>#REF!</v>
      </c>
      <c r="I75" s="19" t="e">
        <f>'Challenge 2022'!#REF!</f>
        <v>#REF!</v>
      </c>
      <c r="J75" s="19" t="e">
        <f>'Challenge 2022'!#REF!</f>
        <v>#REF!</v>
      </c>
      <c r="K75" s="12" t="e">
        <f>'Challenge 2022'!#REF!</f>
        <v>#REF!</v>
      </c>
      <c r="L75" s="35" t="e">
        <f t="shared" si="3"/>
        <v>#REF!</v>
      </c>
    </row>
    <row r="76" spans="1:12" ht="14" thickBot="1">
      <c r="A76" s="11" t="e">
        <f>'Challenge 2022'!#REF!</f>
        <v>#REF!</v>
      </c>
      <c r="B76" s="27" t="e">
        <f>'Challenge 2022'!#REF!</f>
        <v>#REF!</v>
      </c>
      <c r="C76" s="27" t="e">
        <f>'Challenge 2022'!#REF!</f>
        <v>#REF!</v>
      </c>
      <c r="D76" s="27" t="e">
        <f>'Challenge 2022'!#REF!</f>
        <v>#REF!</v>
      </c>
      <c r="E76" s="36" t="e">
        <f>'Challenge 2022'!#REF!</f>
        <v>#REF!</v>
      </c>
      <c r="F76" s="15" t="e">
        <f t="shared" si="2"/>
        <v>#REF!</v>
      </c>
      <c r="G76" s="19" t="e">
        <f>'Challenge 2022'!#REF!</f>
        <v>#REF!</v>
      </c>
      <c r="H76" s="19" t="e">
        <f>'Challenge 2022'!#REF!</f>
        <v>#REF!</v>
      </c>
      <c r="I76" s="19" t="e">
        <f>'Challenge 2022'!#REF!</f>
        <v>#REF!</v>
      </c>
      <c r="J76" s="19" t="e">
        <f>'Challenge 2022'!#REF!</f>
        <v>#REF!</v>
      </c>
      <c r="K76" s="12" t="e">
        <f>'Challenge 2022'!#REF!</f>
        <v>#REF!</v>
      </c>
      <c r="L76" s="35" t="e">
        <f t="shared" si="3"/>
        <v>#REF!</v>
      </c>
    </row>
    <row r="77" spans="1:12">
      <c r="A77" s="20" t="str">
        <f>'Challenge 2022'!A116</f>
        <v>BLAIS</v>
      </c>
      <c r="B77" s="20" t="str">
        <f>'Challenge 2022'!B116</f>
        <v>Teiva</v>
      </c>
      <c r="C77" s="20" t="str">
        <f>'Challenge 2022'!C116</f>
        <v>M</v>
      </c>
      <c r="D77" s="20" t="str">
        <f>'Challenge 2022'!D116</f>
        <v>MI 1</v>
      </c>
      <c r="E77" s="35">
        <f>'Challenge 2022'!BN116</f>
        <v>619</v>
      </c>
      <c r="F77" s="35" t="e">
        <f t="shared" si="2"/>
        <v>#REF!</v>
      </c>
      <c r="G77" s="19" t="e">
        <f>'Challenge 2022'!#REF!</f>
        <v>#REF!</v>
      </c>
      <c r="H77" s="19" t="e">
        <f>'Challenge 2022'!#REF!</f>
        <v>#REF!</v>
      </c>
      <c r="I77" s="19" t="e">
        <f>'Challenge 2022'!#REF!</f>
        <v>#REF!</v>
      </c>
      <c r="J77" s="19" t="e">
        <f>'Challenge 2022'!#REF!</f>
        <v>#REF!</v>
      </c>
      <c r="K77" s="12" t="e">
        <f>'Challenge 2022'!#REF!</f>
        <v>#REF!</v>
      </c>
      <c r="L77" s="35" t="e">
        <f t="shared" si="3"/>
        <v>#REF!</v>
      </c>
    </row>
    <row r="78" spans="1:12">
      <c r="A78" s="20" t="str">
        <f>'Challenge 2022'!A117</f>
        <v>BURLE</v>
      </c>
      <c r="B78" s="20" t="str">
        <f>'Challenge 2022'!B117</f>
        <v>MATTHIAS</v>
      </c>
      <c r="C78" s="20" t="str">
        <f>'Challenge 2022'!C117</f>
        <v>M</v>
      </c>
      <c r="D78" s="20" t="str">
        <f>'Challenge 2022'!D117</f>
        <v>MI 1</v>
      </c>
      <c r="E78" s="35">
        <f>'Challenge 2022'!BN117</f>
        <v>396.5</v>
      </c>
      <c r="F78" s="35" t="e">
        <f t="shared" si="2"/>
        <v>#REF!</v>
      </c>
      <c r="G78" s="21" t="str">
        <f>'Challenge 2022'!A138</f>
        <v>CANEVET TOUDJI</v>
      </c>
      <c r="H78" s="21" t="str">
        <f>'Challenge 2022'!B138</f>
        <v>TESSA</v>
      </c>
      <c r="I78" s="21" t="str">
        <f>'Challenge 2022'!C138</f>
        <v>F</v>
      </c>
      <c r="J78" s="21" t="str">
        <f>'Challenge 2022'!D138</f>
        <v>MI 1</v>
      </c>
      <c r="K78" s="12">
        <f>'Challenge 2022'!BN138</f>
        <v>493.5</v>
      </c>
      <c r="L78" s="35" t="e">
        <f t="shared" si="3"/>
        <v>#REF!</v>
      </c>
    </row>
    <row r="79" spans="1:12">
      <c r="A79" s="20" t="str">
        <f>'Challenge 2022'!A118</f>
        <v>CASSEL</v>
      </c>
      <c r="B79" s="20" t="str">
        <f>'Challenge 2022'!B118</f>
        <v>Hitiarii</v>
      </c>
      <c r="C79" s="20" t="str">
        <f>'Challenge 2022'!C118</f>
        <v>M</v>
      </c>
      <c r="D79" s="20" t="str">
        <f>'Challenge 2022'!D118</f>
        <v>MI 2</v>
      </c>
      <c r="E79" s="35">
        <f>'Challenge 2022'!BN118</f>
        <v>1029</v>
      </c>
      <c r="F79" s="35" t="e">
        <f t="shared" si="2"/>
        <v>#REF!</v>
      </c>
      <c r="G79" s="21" t="str">
        <f>'Challenge 2022'!A139</f>
        <v>CHANGSANG</v>
      </c>
      <c r="H79" s="21" t="str">
        <f>'Challenge 2022'!B139</f>
        <v>Cassandra </v>
      </c>
      <c r="I79" s="21" t="str">
        <f>'Challenge 2022'!C139</f>
        <v>F</v>
      </c>
      <c r="J79" s="21" t="str">
        <f>'Challenge 2022'!D139</f>
        <v>MI 1</v>
      </c>
      <c r="K79" s="12">
        <f>'Challenge 2022'!BN139</f>
        <v>930.5</v>
      </c>
      <c r="L79" s="35" t="e">
        <f t="shared" si="3"/>
        <v>#REF!</v>
      </c>
    </row>
    <row r="80" spans="1:12">
      <c r="A80" s="20" t="str">
        <f>'Challenge 2022'!A119</f>
        <v>CYFFERS</v>
      </c>
      <c r="B80" s="20" t="str">
        <f>'Challenge 2022'!B119</f>
        <v>Virgil</v>
      </c>
      <c r="C80" s="20" t="str">
        <f>'Challenge 2022'!C119</f>
        <v>M</v>
      </c>
      <c r="D80" s="20" t="str">
        <f>'Challenge 2022'!D119</f>
        <v>MI 2</v>
      </c>
      <c r="E80" s="35">
        <f>'Challenge 2022'!BN119</f>
        <v>0</v>
      </c>
      <c r="F80" s="35" t="e">
        <f t="shared" si="2"/>
        <v>#REF!</v>
      </c>
      <c r="G80" s="21" t="str">
        <f>'Challenge 2022'!A140</f>
        <v>DARBO  PAUTROT</v>
      </c>
      <c r="H80" s="21" t="str">
        <f>'Challenge 2022'!B140</f>
        <v>Zoe</v>
      </c>
      <c r="I80" s="21" t="str">
        <f>'Challenge 2022'!C140</f>
        <v>F</v>
      </c>
      <c r="J80" s="21" t="str">
        <f>'Challenge 2022'!D140</f>
        <v>MI 2</v>
      </c>
      <c r="K80" s="12">
        <f>'Challenge 2022'!BN140</f>
        <v>0</v>
      </c>
      <c r="L80" s="35" t="e">
        <f t="shared" si="3"/>
        <v>#REF!</v>
      </c>
    </row>
    <row r="81" spans="1:12">
      <c r="A81" s="20" t="str">
        <f>'Challenge 2022'!A120</f>
        <v>DEFOSSEZ</v>
      </c>
      <c r="B81" s="20" t="str">
        <f>'Challenge 2022'!B120</f>
        <v>TAVAKE</v>
      </c>
      <c r="C81" s="20" t="str">
        <f>'Challenge 2022'!C120</f>
        <v>M</v>
      </c>
      <c r="D81" s="20" t="str">
        <f>'Challenge 2022'!D120</f>
        <v>MI 2</v>
      </c>
      <c r="E81" s="35">
        <f>'Challenge 2022'!BN120</f>
        <v>912.5</v>
      </c>
      <c r="F81" s="35" t="e">
        <f t="shared" si="2"/>
        <v>#REF!</v>
      </c>
      <c r="G81" s="21" t="str">
        <f>'Challenge 2022'!A141</f>
        <v>HERNANDEZ</v>
      </c>
      <c r="H81" s="21" t="str">
        <f>'Challenge 2022'!B141</f>
        <v>LOU</v>
      </c>
      <c r="I81" s="21" t="str">
        <f>'Challenge 2022'!C141</f>
        <v>F</v>
      </c>
      <c r="J81" s="21" t="str">
        <f>'Challenge 2022'!D141</f>
        <v>MI 2</v>
      </c>
      <c r="K81" s="12">
        <f>'Challenge 2022'!BN141</f>
        <v>624.5</v>
      </c>
      <c r="L81" s="35" t="e">
        <f t="shared" si="3"/>
        <v>#REF!</v>
      </c>
    </row>
    <row r="82" spans="1:12">
      <c r="A82" s="20" t="str">
        <f>'Challenge 2022'!A121</f>
        <v>DELPORTE KRID</v>
      </c>
      <c r="B82" s="20" t="str">
        <f>'Challenge 2022'!B121</f>
        <v>ELYAS</v>
      </c>
      <c r="C82" s="20" t="str">
        <f>'Challenge 2022'!C121</f>
        <v>M</v>
      </c>
      <c r="D82" s="20" t="str">
        <f>'Challenge 2022'!D121</f>
        <v>MI 1</v>
      </c>
      <c r="E82" s="35">
        <f>'Challenge 2022'!BN121</f>
        <v>649.5</v>
      </c>
      <c r="F82" s="35" t="e">
        <f t="shared" si="2"/>
        <v>#REF!</v>
      </c>
      <c r="G82" s="21" t="str">
        <f>'Challenge 2022'!A142</f>
        <v>LLAONA</v>
      </c>
      <c r="H82" s="21" t="str">
        <f>'Challenge 2022'!B142</f>
        <v>HEIKEANI</v>
      </c>
      <c r="I82" s="21" t="str">
        <f>'Challenge 2022'!C142</f>
        <v>F</v>
      </c>
      <c r="J82" s="21" t="str">
        <f>'Challenge 2022'!D142</f>
        <v>MI 1</v>
      </c>
      <c r="K82" s="12">
        <f>'Challenge 2022'!BN142</f>
        <v>0</v>
      </c>
      <c r="L82" s="35" t="e">
        <f t="shared" si="3"/>
        <v>#REF!</v>
      </c>
    </row>
    <row r="83" spans="1:12">
      <c r="A83" s="20" t="str">
        <f>'Challenge 2022'!A122</f>
        <v>LE CAM</v>
      </c>
      <c r="B83" s="20" t="str">
        <f>'Challenge 2022'!B122</f>
        <v>Hugues</v>
      </c>
      <c r="C83" s="20" t="str">
        <f>'Challenge 2022'!C122</f>
        <v>M</v>
      </c>
      <c r="D83" s="20" t="str">
        <f>'Challenge 2022'!D122</f>
        <v>MI 1</v>
      </c>
      <c r="E83" s="35">
        <f>'Challenge 2022'!BN122</f>
        <v>1150</v>
      </c>
      <c r="F83" s="35" t="e">
        <f t="shared" si="2"/>
        <v>#REF!</v>
      </c>
      <c r="G83" s="21" t="str">
        <f>'Challenge 2022'!A143</f>
        <v>PITON</v>
      </c>
      <c r="H83" s="21" t="str">
        <f>'Challenge 2022'!B143</f>
        <v>Yaelle</v>
      </c>
      <c r="I83" s="21" t="str">
        <f>'Challenge 2022'!C143</f>
        <v>F</v>
      </c>
      <c r="J83" s="21" t="str">
        <f>'Challenge 2022'!D143</f>
        <v>MI 2</v>
      </c>
      <c r="K83" s="12">
        <f>'Challenge 2022'!BN143</f>
        <v>855.5</v>
      </c>
      <c r="L83" s="35" t="e">
        <f t="shared" si="3"/>
        <v>#REF!</v>
      </c>
    </row>
    <row r="84" spans="1:12">
      <c r="A84" s="20" t="str">
        <f>'Challenge 2022'!A123</f>
        <v>PERETTI</v>
      </c>
      <c r="B84" s="20" t="str">
        <f>'Challenge 2022'!B123</f>
        <v>Robin</v>
      </c>
      <c r="C84" s="20" t="str">
        <f>'Challenge 2022'!C123</f>
        <v>M</v>
      </c>
      <c r="D84" s="20" t="str">
        <f>'Challenge 2022'!D123</f>
        <v>MI 1</v>
      </c>
      <c r="E84" s="35">
        <f>'Challenge 2022'!BN123</f>
        <v>710</v>
      </c>
      <c r="F84" s="35" t="e">
        <f t="shared" si="2"/>
        <v>#REF!</v>
      </c>
      <c r="G84" s="21" t="str">
        <f>'Challenge 2022'!A144</f>
        <v>RICHARD</v>
      </c>
      <c r="H84" s="21" t="str">
        <f>'Challenge 2022'!B144</f>
        <v>ANGELE</v>
      </c>
      <c r="I84" s="21" t="str">
        <f>'Challenge 2022'!C144</f>
        <v>F</v>
      </c>
      <c r="J84" s="21" t="str">
        <f>'Challenge 2022'!D144</f>
        <v>MI 1</v>
      </c>
      <c r="K84" s="12">
        <f>'Challenge 2022'!BN144</f>
        <v>938</v>
      </c>
      <c r="L84" s="35" t="e">
        <f t="shared" si="3"/>
        <v>#REF!</v>
      </c>
    </row>
    <row r="85" spans="1:12">
      <c r="A85" s="20" t="str">
        <f>'Challenge 2022'!A124</f>
        <v>PIHATARIOE</v>
      </c>
      <c r="B85" s="20" t="str">
        <f>'Challenge 2022'!B124</f>
        <v>Haunui</v>
      </c>
      <c r="C85" s="20" t="str">
        <f>'Challenge 2022'!C124</f>
        <v>M</v>
      </c>
      <c r="D85" s="20" t="str">
        <f>'Challenge 2022'!D124</f>
        <v>MI 2</v>
      </c>
      <c r="E85" s="35">
        <f>'Challenge 2022'!BN124</f>
        <v>99</v>
      </c>
      <c r="F85" s="35" t="e">
        <f t="shared" si="2"/>
        <v>#REF!</v>
      </c>
      <c r="G85" s="21" t="str">
        <f>'Challenge 2022'!A145</f>
        <v>TACK</v>
      </c>
      <c r="H85" s="21" t="str">
        <f>'Challenge 2022'!B145</f>
        <v>Zoe</v>
      </c>
      <c r="I85" s="21" t="str">
        <f>'Challenge 2022'!C145</f>
        <v>F</v>
      </c>
      <c r="J85" s="21" t="str">
        <f>'Challenge 2022'!D145</f>
        <v>MI 1</v>
      </c>
      <c r="K85" s="12">
        <f>'Challenge 2022'!BN145</f>
        <v>1085.5</v>
      </c>
      <c r="L85" s="35" t="e">
        <f t="shared" si="3"/>
        <v>#REF!</v>
      </c>
    </row>
    <row r="86" spans="1:12">
      <c r="A86" s="20" t="str">
        <f>'Challenge 2022'!A125</f>
        <v>RIVAUD</v>
      </c>
      <c r="B86" s="20" t="str">
        <f>'Challenge 2022'!B125</f>
        <v>Clarence</v>
      </c>
      <c r="C86" s="20" t="str">
        <f>'Challenge 2022'!C125</f>
        <v>M</v>
      </c>
      <c r="D86" s="20" t="str">
        <f>'Challenge 2022'!D125</f>
        <v>MI 2</v>
      </c>
      <c r="E86" s="35">
        <f>'Challenge 2022'!BN125</f>
        <v>342.5</v>
      </c>
      <c r="F86" s="35" t="e">
        <f t="shared" si="2"/>
        <v>#REF!</v>
      </c>
      <c r="G86" s="21" t="str">
        <f>'Challenge 2022'!A146</f>
        <v>TCHA</v>
      </c>
      <c r="H86" s="21" t="str">
        <f>'Challenge 2022'!B146</f>
        <v>VAHINEMOEA</v>
      </c>
      <c r="I86" s="21" t="str">
        <f>'Challenge 2022'!C146</f>
        <v>F</v>
      </c>
      <c r="J86" s="21" t="str">
        <f>'Challenge 2022'!D146</f>
        <v>MI 1</v>
      </c>
      <c r="K86" s="12">
        <f>'Challenge 2022'!BN146</f>
        <v>685</v>
      </c>
      <c r="L86" s="35" t="e">
        <f t="shared" si="3"/>
        <v>#REF!</v>
      </c>
    </row>
    <row r="87" spans="1:12">
      <c r="A87" s="20" t="str">
        <f>'Challenge 2022'!A126</f>
        <v>SCHMIT</v>
      </c>
      <c r="B87" s="20" t="str">
        <f>'Challenge 2022'!B126</f>
        <v>Kohai</v>
      </c>
      <c r="C87" s="20" t="str">
        <f>'Challenge 2022'!C126</f>
        <v>M</v>
      </c>
      <c r="D87" s="20" t="str">
        <f>'Challenge 2022'!D126</f>
        <v>MI 1</v>
      </c>
      <c r="E87" s="35">
        <f>'Challenge 2022'!BN126</f>
        <v>1530</v>
      </c>
      <c r="F87" s="35" t="e">
        <f t="shared" si="2"/>
        <v>#REF!</v>
      </c>
      <c r="G87" s="21" t="str">
        <f>'Challenge 2022'!A147</f>
        <v>PAILLISSE</v>
      </c>
      <c r="H87" s="21" t="str">
        <f>'Challenge 2022'!B147</f>
        <v>Lili</v>
      </c>
      <c r="I87" s="21" t="str">
        <f>'Challenge 2022'!C147</f>
        <v>F</v>
      </c>
      <c r="J87" s="21" t="str">
        <f>'Challenge 2022'!D147</f>
        <v>MI 2</v>
      </c>
      <c r="K87" s="12">
        <f>'Challenge 2022'!BN147</f>
        <v>130</v>
      </c>
      <c r="L87" s="35" t="e">
        <f t="shared" si="3"/>
        <v>#REF!</v>
      </c>
    </row>
    <row r="88" spans="1:12">
      <c r="A88" s="20" t="str">
        <f>'Challenge 2022'!A127</f>
        <v>SYLVESTRE  RAULT</v>
      </c>
      <c r="B88" s="20" t="str">
        <f>'Challenge 2022'!B127</f>
        <v>Kamalei</v>
      </c>
      <c r="C88" s="20" t="str">
        <f>'Challenge 2022'!C127</f>
        <v>M</v>
      </c>
      <c r="D88" s="20" t="str">
        <f>'Challenge 2022'!D127</f>
        <v>MI 1</v>
      </c>
      <c r="E88" s="35">
        <f>'Challenge 2022'!BN127</f>
        <v>173</v>
      </c>
      <c r="F88" s="35" t="e">
        <f t="shared" si="2"/>
        <v>#REF!</v>
      </c>
      <c r="G88" s="21" t="str">
        <f>'Challenge 2022'!A148</f>
        <v>CRAWFORD</v>
      </c>
      <c r="H88" s="21" t="str">
        <f>'Challenge 2022'!B148</f>
        <v>Kelly</v>
      </c>
      <c r="I88" s="21" t="str">
        <f>'Challenge 2022'!C148</f>
        <v>F</v>
      </c>
      <c r="J88" s="21" t="str">
        <f>'Challenge 2022'!D148</f>
        <v>MI 2</v>
      </c>
      <c r="K88" s="12">
        <f>'Challenge 2022'!BN148</f>
        <v>145.5</v>
      </c>
      <c r="L88" s="35" t="e">
        <f t="shared" si="3"/>
        <v>#REF!</v>
      </c>
    </row>
    <row r="89" spans="1:12">
      <c r="A89" s="20" t="str">
        <f>'Challenge 2022'!A128</f>
        <v>TAPI</v>
      </c>
      <c r="B89" s="20" t="str">
        <f>'Challenge 2022'!B128</f>
        <v>ETHAN</v>
      </c>
      <c r="C89" s="20" t="str">
        <f>'Challenge 2022'!C128</f>
        <v>M</v>
      </c>
      <c r="D89" s="20" t="str">
        <f>'Challenge 2022'!D128</f>
        <v>MI 2</v>
      </c>
      <c r="E89" s="35">
        <f>'Challenge 2022'!BN128</f>
        <v>0</v>
      </c>
      <c r="F89" s="35" t="e">
        <f t="shared" si="2"/>
        <v>#REF!</v>
      </c>
      <c r="G89" s="21" t="e">
        <f>'Challenge 2022'!#REF!</f>
        <v>#REF!</v>
      </c>
      <c r="H89" s="21" t="e">
        <f>'Challenge 2022'!#REF!</f>
        <v>#REF!</v>
      </c>
      <c r="I89" s="21" t="e">
        <f>'Challenge 2022'!#REF!</f>
        <v>#REF!</v>
      </c>
      <c r="J89" s="21" t="e">
        <f>'Challenge 2022'!#REF!</f>
        <v>#REF!</v>
      </c>
      <c r="K89" s="12" t="e">
        <f>'Challenge 2022'!#REF!</f>
        <v>#REF!</v>
      </c>
      <c r="L89" s="35" t="e">
        <f t="shared" si="3"/>
        <v>#REF!</v>
      </c>
    </row>
    <row r="90" spans="1:12">
      <c r="A90" s="20" t="str">
        <f>'Challenge 2022'!A129</f>
        <v>TENIARAHI</v>
      </c>
      <c r="B90" s="20" t="str">
        <f>'Challenge 2022'!B129</f>
        <v>Vahitua</v>
      </c>
      <c r="C90" s="20" t="str">
        <f>'Challenge 2022'!C129</f>
        <v>M</v>
      </c>
      <c r="D90" s="20" t="str">
        <f>'Challenge 2022'!D129</f>
        <v>MI 2</v>
      </c>
      <c r="E90" s="35">
        <f>'Challenge 2022'!BN129</f>
        <v>438</v>
      </c>
      <c r="F90" s="35" t="e">
        <f t="shared" si="2"/>
        <v>#REF!</v>
      </c>
      <c r="G90" s="21" t="e">
        <f>'Challenge 2022'!#REF!</f>
        <v>#REF!</v>
      </c>
      <c r="H90" s="21" t="e">
        <f>'Challenge 2022'!#REF!</f>
        <v>#REF!</v>
      </c>
      <c r="I90" s="21" t="e">
        <f>'Challenge 2022'!#REF!</f>
        <v>#REF!</v>
      </c>
      <c r="J90" s="21" t="e">
        <f>'Challenge 2022'!#REF!</f>
        <v>#REF!</v>
      </c>
      <c r="K90" s="12" t="e">
        <f>'Challenge 2022'!#REF!</f>
        <v>#REF!</v>
      </c>
      <c r="L90" s="35" t="e">
        <f t="shared" si="3"/>
        <v>#REF!</v>
      </c>
    </row>
    <row r="91" spans="1:12">
      <c r="A91" s="20" t="str">
        <f>'Challenge 2022'!A130</f>
        <v>TONNELLIER</v>
      </c>
      <c r="B91" s="20" t="str">
        <f>'Challenge 2022'!B130</f>
        <v>Brieuc </v>
      </c>
      <c r="C91" s="20" t="str">
        <f>'Challenge 2022'!C130</f>
        <v>M</v>
      </c>
      <c r="D91" s="20" t="str">
        <f>'Challenge 2022'!D130</f>
        <v>MI 1</v>
      </c>
      <c r="E91" s="35">
        <f>'Challenge 2022'!BN130</f>
        <v>593.5</v>
      </c>
      <c r="F91" s="35" t="e">
        <f t="shared" si="2"/>
        <v>#REF!</v>
      </c>
      <c r="G91" s="21" t="e">
        <f>'Challenge 2022'!#REF!</f>
        <v>#REF!</v>
      </c>
      <c r="H91" s="21" t="e">
        <f>'Challenge 2022'!#REF!</f>
        <v>#REF!</v>
      </c>
      <c r="I91" s="21" t="e">
        <f>'Challenge 2022'!#REF!</f>
        <v>#REF!</v>
      </c>
      <c r="J91" s="21" t="e">
        <f>'Challenge 2022'!#REF!</f>
        <v>#REF!</v>
      </c>
      <c r="K91" s="12" t="e">
        <f>'Challenge 2022'!#REF!</f>
        <v>#REF!</v>
      </c>
      <c r="L91" s="35" t="e">
        <f t="shared" si="3"/>
        <v>#REF!</v>
      </c>
    </row>
    <row r="92" spans="1:12">
      <c r="A92" s="20" t="str">
        <f>'Challenge 2022'!A131</f>
        <v>TENIARAHI</v>
      </c>
      <c r="B92" s="20" t="str">
        <f>'Challenge 2022'!B131</f>
        <v>Tuatini</v>
      </c>
      <c r="C92" s="20" t="str">
        <f>'Challenge 2022'!C131</f>
        <v>M</v>
      </c>
      <c r="D92" s="20" t="str">
        <f>'Challenge 2022'!D131</f>
        <v>MI 1</v>
      </c>
      <c r="E92" s="35">
        <f>'Challenge 2022'!BN131</f>
        <v>340</v>
      </c>
      <c r="F92" s="35" t="e">
        <f t="shared" si="2"/>
        <v>#REF!</v>
      </c>
      <c r="G92" s="21" t="e">
        <f>'Challenge 2022'!#REF!</f>
        <v>#REF!</v>
      </c>
      <c r="H92" s="21" t="e">
        <f>'Challenge 2022'!#REF!</f>
        <v>#REF!</v>
      </c>
      <c r="I92" s="21" t="e">
        <f>'Challenge 2022'!#REF!</f>
        <v>#REF!</v>
      </c>
      <c r="J92" s="21" t="e">
        <f>'Challenge 2022'!#REF!</f>
        <v>#REF!</v>
      </c>
      <c r="K92" s="12" t="e">
        <f>'Challenge 2022'!#REF!</f>
        <v>#REF!</v>
      </c>
      <c r="L92" s="35" t="e">
        <f t="shared" si="3"/>
        <v>#REF!</v>
      </c>
    </row>
    <row r="93" spans="1:12">
      <c r="A93" s="20" t="str">
        <f>'Challenge 2022'!A132</f>
        <v>VIDEAU</v>
      </c>
      <c r="B93" s="20" t="str">
        <f>'Challenge 2022'!B132</f>
        <v>Sosthene</v>
      </c>
      <c r="C93" s="20" t="str">
        <f>'Challenge 2022'!C132</f>
        <v>M</v>
      </c>
      <c r="D93" s="20" t="str">
        <f>'Challenge 2022'!D132</f>
        <v>MI 2</v>
      </c>
      <c r="E93" s="35">
        <f>'Challenge 2022'!BN132</f>
        <v>250</v>
      </c>
      <c r="F93" s="35" t="e">
        <f t="shared" si="2"/>
        <v>#REF!</v>
      </c>
      <c r="G93" s="21" t="e">
        <f>'Challenge 2022'!#REF!</f>
        <v>#REF!</v>
      </c>
      <c r="H93" s="21" t="e">
        <f>'Challenge 2022'!#REF!</f>
        <v>#REF!</v>
      </c>
      <c r="I93" s="21" t="e">
        <f>'Challenge 2022'!#REF!</f>
        <v>#REF!</v>
      </c>
      <c r="J93" s="21" t="e">
        <f>'Challenge 2022'!#REF!</f>
        <v>#REF!</v>
      </c>
      <c r="K93" s="12" t="e">
        <f>'Challenge 2022'!#REF!</f>
        <v>#REF!</v>
      </c>
      <c r="L93" s="35" t="e">
        <f t="shared" si="3"/>
        <v>#REF!</v>
      </c>
    </row>
    <row r="94" spans="1:12">
      <c r="A94" s="20" t="str">
        <f>'Challenge 2022'!A133</f>
        <v>SOULIERE BECART</v>
      </c>
      <c r="B94" s="20" t="str">
        <f>'Challenge 2022'!B133</f>
        <v>Kelian</v>
      </c>
      <c r="C94" s="20" t="str">
        <f>'Challenge 2022'!C133</f>
        <v>M</v>
      </c>
      <c r="D94" s="20" t="str">
        <f>'Challenge 2022'!D133</f>
        <v>MI 2</v>
      </c>
      <c r="E94" s="35">
        <f>'Challenge 2022'!BN133</f>
        <v>180</v>
      </c>
      <c r="F94" s="35" t="e">
        <f t="shared" si="2"/>
        <v>#REF!</v>
      </c>
      <c r="G94" s="21" t="e">
        <f>'Challenge 2022'!#REF!</f>
        <v>#REF!</v>
      </c>
      <c r="H94" s="21" t="e">
        <f>'Challenge 2022'!#REF!</f>
        <v>#REF!</v>
      </c>
      <c r="I94" s="21" t="e">
        <f>'Challenge 2022'!#REF!</f>
        <v>#REF!</v>
      </c>
      <c r="J94" s="21" t="e">
        <f>'Challenge 2022'!#REF!</f>
        <v>#REF!</v>
      </c>
      <c r="K94" s="12" t="e">
        <f>'Challenge 2022'!#REF!</f>
        <v>#REF!</v>
      </c>
      <c r="L94" s="35" t="e">
        <f t="shared" si="3"/>
        <v>#REF!</v>
      </c>
    </row>
    <row r="95" spans="1:12">
      <c r="A95" s="20" t="str">
        <f>'Challenge 2022'!A134</f>
        <v>TENIARAHI</v>
      </c>
      <c r="B95" s="20" t="str">
        <f>'Challenge 2022'!B134</f>
        <v>Vahitua</v>
      </c>
      <c r="C95" s="20" t="str">
        <f>'Challenge 2022'!C134</f>
        <v>M</v>
      </c>
      <c r="D95" s="20" t="str">
        <f>'Challenge 2022'!D134</f>
        <v>MI 2</v>
      </c>
      <c r="E95" s="35">
        <f>'Challenge 2022'!BN134</f>
        <v>244.5</v>
      </c>
      <c r="F95" s="35" t="e">
        <f t="shared" si="2"/>
        <v>#REF!</v>
      </c>
      <c r="G95" s="21" t="e">
        <f>'Challenge 2022'!#REF!</f>
        <v>#REF!</v>
      </c>
      <c r="H95" s="21" t="e">
        <f>'Challenge 2022'!#REF!</f>
        <v>#REF!</v>
      </c>
      <c r="I95" s="21" t="e">
        <f>'Challenge 2022'!#REF!</f>
        <v>#REF!</v>
      </c>
      <c r="J95" s="21" t="e">
        <f>'Challenge 2022'!#REF!</f>
        <v>#REF!</v>
      </c>
      <c r="K95" s="12" t="e">
        <f>'Challenge 2022'!#REF!</f>
        <v>#REF!</v>
      </c>
      <c r="L95" s="35" t="e">
        <f t="shared" si="3"/>
        <v>#REF!</v>
      </c>
    </row>
    <row r="96" spans="1:12">
      <c r="A96" s="20" t="str">
        <f>'Challenge 2022'!A135</f>
        <v>DELBREIL GUYOT</v>
      </c>
      <c r="B96" s="20" t="str">
        <f>'Challenge 2022'!B135</f>
        <v>Noe</v>
      </c>
      <c r="C96" s="20" t="str">
        <f>'Challenge 2022'!C135</f>
        <v>M</v>
      </c>
      <c r="D96" s="20" t="str">
        <f>'Challenge 2022'!D135</f>
        <v>MI 1</v>
      </c>
      <c r="E96" s="35">
        <f>'Challenge 2022'!BN135</f>
        <v>187</v>
      </c>
      <c r="F96" s="35" t="e">
        <f t="shared" si="2"/>
        <v>#REF!</v>
      </c>
      <c r="G96" s="21" t="e">
        <f>'Challenge 2022'!#REF!</f>
        <v>#REF!</v>
      </c>
      <c r="H96" s="21" t="e">
        <f>'Challenge 2022'!#REF!</f>
        <v>#REF!</v>
      </c>
      <c r="I96" s="21" t="e">
        <f>'Challenge 2022'!#REF!</f>
        <v>#REF!</v>
      </c>
      <c r="J96" s="21" t="e">
        <f>'Challenge 2022'!#REF!</f>
        <v>#REF!</v>
      </c>
      <c r="K96" s="12" t="e">
        <f>'Challenge 2022'!#REF!</f>
        <v>#REF!</v>
      </c>
      <c r="L96" s="35" t="e">
        <f t="shared" si="3"/>
        <v>#REF!</v>
      </c>
    </row>
    <row r="97" spans="1:12">
      <c r="A97" s="20" t="str">
        <f>'Challenge 2022'!A136</f>
        <v>GRANJE</v>
      </c>
      <c r="B97" s="20" t="str">
        <f>'Challenge 2022'!B136</f>
        <v>Antoine</v>
      </c>
      <c r="C97" s="20" t="str">
        <f>'Challenge 2022'!C136</f>
        <v>M</v>
      </c>
      <c r="D97" s="20" t="str">
        <f>'Challenge 2022'!D136</f>
        <v>MI 2</v>
      </c>
      <c r="E97" s="35">
        <f>'Challenge 2022'!BN136</f>
        <v>197</v>
      </c>
      <c r="F97" s="35" t="e">
        <f t="shared" si="2"/>
        <v>#REF!</v>
      </c>
      <c r="G97" s="21" t="e">
        <f>'Challenge 2022'!#REF!</f>
        <v>#REF!</v>
      </c>
      <c r="H97" s="21" t="e">
        <f>'Challenge 2022'!#REF!</f>
        <v>#REF!</v>
      </c>
      <c r="I97" s="21" t="e">
        <f>'Challenge 2022'!#REF!</f>
        <v>#REF!</v>
      </c>
      <c r="J97" s="21" t="e">
        <f>'Challenge 2022'!#REF!</f>
        <v>#REF!</v>
      </c>
      <c r="K97" s="12" t="e">
        <f>'Challenge 2022'!#REF!</f>
        <v>#REF!</v>
      </c>
      <c r="L97" s="35" t="e">
        <f t="shared" si="3"/>
        <v>#REF!</v>
      </c>
    </row>
    <row r="98" spans="1:12">
      <c r="A98" s="20" t="str">
        <f>'Challenge 2022'!A137</f>
        <v>MAIRE</v>
      </c>
      <c r="B98" s="20" t="str">
        <f>'Challenge 2022'!B137</f>
        <v>Moeriki</v>
      </c>
      <c r="C98" s="20" t="str">
        <f>'Challenge 2022'!C137</f>
        <v>M</v>
      </c>
      <c r="D98" s="20" t="str">
        <f>'Challenge 2022'!D137</f>
        <v>MI 2</v>
      </c>
      <c r="E98" s="35">
        <f>'Challenge 2022'!BN137</f>
        <v>282</v>
      </c>
      <c r="F98" s="35" t="e">
        <f t="shared" si="2"/>
        <v>#REF!</v>
      </c>
      <c r="G98" s="21" t="e">
        <f>'Challenge 2022'!#REF!</f>
        <v>#REF!</v>
      </c>
      <c r="H98" s="21" t="e">
        <f>'Challenge 2022'!#REF!</f>
        <v>#REF!</v>
      </c>
      <c r="I98" s="21" t="e">
        <f>'Challenge 2022'!#REF!</f>
        <v>#REF!</v>
      </c>
      <c r="J98" s="21" t="e">
        <f>'Challenge 2022'!#REF!</f>
        <v>#REF!</v>
      </c>
      <c r="K98" s="12" t="e">
        <f>'Challenge 2022'!#REF!</f>
        <v>#REF!</v>
      </c>
      <c r="L98" s="35" t="e">
        <f t="shared" si="3"/>
        <v>#REF!</v>
      </c>
    </row>
    <row r="99" spans="1:12">
      <c r="A99" s="20" t="e">
        <f>'Challenge 2022'!#REF!</f>
        <v>#REF!</v>
      </c>
      <c r="B99" s="20" t="e">
        <f>'Challenge 2022'!#REF!</f>
        <v>#REF!</v>
      </c>
      <c r="C99" s="20" t="e">
        <f>'Challenge 2022'!#REF!</f>
        <v>#REF!</v>
      </c>
      <c r="D99" s="20" t="e">
        <f>'Challenge 2022'!#REF!</f>
        <v>#REF!</v>
      </c>
      <c r="E99" s="35" t="e">
        <f>'Challenge 2022'!#REF!</f>
        <v>#REF!</v>
      </c>
      <c r="F99" s="35" t="e">
        <f t="shared" si="2"/>
        <v>#REF!</v>
      </c>
      <c r="G99" s="21" t="e">
        <f>'Challenge 2022'!#REF!</f>
        <v>#REF!</v>
      </c>
      <c r="H99" s="21" t="e">
        <f>'Challenge 2022'!#REF!</f>
        <v>#REF!</v>
      </c>
      <c r="I99" s="21" t="e">
        <f>'Challenge 2022'!#REF!</f>
        <v>#REF!</v>
      </c>
      <c r="J99" s="21" t="e">
        <f>'Challenge 2022'!#REF!</f>
        <v>#REF!</v>
      </c>
      <c r="K99" s="12" t="e">
        <f>'Challenge 2022'!#REF!</f>
        <v>#REF!</v>
      </c>
      <c r="L99" s="35" t="e">
        <f t="shared" si="3"/>
        <v>#REF!</v>
      </c>
    </row>
    <row r="100" spans="1:12">
      <c r="A100" s="20" t="e">
        <f>'Challenge 2022'!#REF!</f>
        <v>#REF!</v>
      </c>
      <c r="B100" s="20" t="e">
        <f>'Challenge 2022'!#REF!</f>
        <v>#REF!</v>
      </c>
      <c r="C100" s="20" t="e">
        <f>'Challenge 2022'!#REF!</f>
        <v>#REF!</v>
      </c>
      <c r="D100" s="20" t="e">
        <f>'Challenge 2022'!#REF!</f>
        <v>#REF!</v>
      </c>
      <c r="E100" s="35" t="e">
        <f>'Challenge 2022'!#REF!</f>
        <v>#REF!</v>
      </c>
      <c r="F100" s="35" t="e">
        <f t="shared" si="2"/>
        <v>#REF!</v>
      </c>
      <c r="G100" s="21" t="e">
        <f>'Challenge 2022'!#REF!</f>
        <v>#REF!</v>
      </c>
      <c r="H100" s="21" t="e">
        <f>'Challenge 2022'!#REF!</f>
        <v>#REF!</v>
      </c>
      <c r="I100" s="21" t="e">
        <f>'Challenge 2022'!#REF!</f>
        <v>#REF!</v>
      </c>
      <c r="J100" s="21" t="e">
        <f>'Challenge 2022'!#REF!</f>
        <v>#REF!</v>
      </c>
      <c r="K100" s="12" t="e">
        <f>'Challenge 2022'!#REF!</f>
        <v>#REF!</v>
      </c>
      <c r="L100" s="35" t="e">
        <f t="shared" si="3"/>
        <v>#REF!</v>
      </c>
    </row>
    <row r="101" spans="1:12">
      <c r="A101" s="20" t="e">
        <f>'Challenge 2022'!#REF!</f>
        <v>#REF!</v>
      </c>
      <c r="B101" s="20" t="e">
        <f>'Challenge 2022'!#REF!</f>
        <v>#REF!</v>
      </c>
      <c r="C101" s="20" t="e">
        <f>'Challenge 2022'!#REF!</f>
        <v>#REF!</v>
      </c>
      <c r="D101" s="20" t="e">
        <f>'Challenge 2022'!#REF!</f>
        <v>#REF!</v>
      </c>
      <c r="E101" s="35" t="e">
        <f>'Challenge 2022'!#REF!</f>
        <v>#REF!</v>
      </c>
      <c r="F101" s="35" t="e">
        <f t="shared" si="2"/>
        <v>#REF!</v>
      </c>
      <c r="G101" s="21" t="e">
        <f>'Challenge 2022'!#REF!</f>
        <v>#REF!</v>
      </c>
      <c r="H101" s="21" t="e">
        <f>'Challenge 2022'!#REF!</f>
        <v>#REF!</v>
      </c>
      <c r="I101" s="21" t="e">
        <f>'Challenge 2022'!#REF!</f>
        <v>#REF!</v>
      </c>
      <c r="J101" s="21" t="e">
        <f>'Challenge 2022'!#REF!</f>
        <v>#REF!</v>
      </c>
      <c r="K101" s="12" t="e">
        <f>'Challenge 2022'!#REF!</f>
        <v>#REF!</v>
      </c>
      <c r="L101" s="35" t="e">
        <f t="shared" si="3"/>
        <v>#REF!</v>
      </c>
    </row>
    <row r="102" spans="1:12">
      <c r="A102" s="20" t="str">
        <f>'Challenge 2022'!A149</f>
        <v>LAU FAT</v>
      </c>
      <c r="B102" s="20" t="str">
        <f>'Challenge 2022'!B149</f>
        <v>MANUARII</v>
      </c>
      <c r="C102" s="20" t="str">
        <f>'Challenge 2022'!C149</f>
        <v>M</v>
      </c>
      <c r="D102" s="20" t="str">
        <f>'Challenge 2022'!D149</f>
        <v>CA 1</v>
      </c>
      <c r="E102" s="35">
        <f>'Challenge 2022'!BN149</f>
        <v>1241.5</v>
      </c>
      <c r="F102" s="35" t="e">
        <f t="shared" si="2"/>
        <v>#REF!</v>
      </c>
      <c r="G102" s="21" t="e">
        <f>'Challenge 2022'!#REF!</f>
        <v>#REF!</v>
      </c>
      <c r="H102" s="21" t="e">
        <f>'Challenge 2022'!#REF!</f>
        <v>#REF!</v>
      </c>
      <c r="I102" s="21" t="e">
        <f>'Challenge 2022'!#REF!</f>
        <v>#REF!</v>
      </c>
      <c r="J102" s="21" t="e">
        <f>'Challenge 2022'!#REF!</f>
        <v>#REF!</v>
      </c>
      <c r="K102" s="12" t="e">
        <f>'Challenge 2022'!#REF!</f>
        <v>#REF!</v>
      </c>
      <c r="L102" s="35" t="e">
        <f t="shared" si="3"/>
        <v>#REF!</v>
      </c>
    </row>
    <row r="103" spans="1:12">
      <c r="A103" s="20" t="str">
        <f>'Challenge 2022'!A150</f>
        <v>LIDEC POTATEUATAHI</v>
      </c>
      <c r="B103" s="20" t="str">
        <f>'Challenge 2022'!B150</f>
        <v>Killian</v>
      </c>
      <c r="C103" s="20" t="str">
        <f>'Challenge 2022'!C150</f>
        <v>M</v>
      </c>
      <c r="D103" s="20" t="str">
        <f>'Challenge 2022'!D150</f>
        <v>CA 2</v>
      </c>
      <c r="E103" s="35">
        <f>'Challenge 2022'!BN150</f>
        <v>0</v>
      </c>
      <c r="F103" s="35" t="e">
        <f t="shared" si="2"/>
        <v>#REF!</v>
      </c>
      <c r="G103" s="21" t="str">
        <f>'Challenge 2022'!A156</f>
        <v>LE CAM</v>
      </c>
      <c r="H103" s="21" t="str">
        <f>'Challenge 2022'!B156</f>
        <v>Eloise</v>
      </c>
      <c r="I103" s="21" t="str">
        <f>'Challenge 2022'!C156</f>
        <v>F</v>
      </c>
      <c r="J103" s="21" t="str">
        <f>'Challenge 2022'!D156</f>
        <v>CA 2</v>
      </c>
      <c r="K103" s="12">
        <f>'Challenge 2022'!BN156</f>
        <v>75.75</v>
      </c>
      <c r="L103" s="35" t="e">
        <f t="shared" si="3"/>
        <v>#REF!</v>
      </c>
    </row>
    <row r="104" spans="1:12">
      <c r="A104" s="20" t="str">
        <f>'Challenge 2022'!A151</f>
        <v>OHU</v>
      </c>
      <c r="B104" s="20" t="str">
        <f>'Challenge 2022'!B151</f>
        <v>Keihivanui</v>
      </c>
      <c r="C104" s="20" t="str">
        <f>'Challenge 2022'!C151</f>
        <v>M</v>
      </c>
      <c r="D104" s="20" t="str">
        <f>'Challenge 2022'!D151</f>
        <v>CA 1</v>
      </c>
      <c r="E104" s="35">
        <f>'Challenge 2022'!BN151</f>
        <v>1002.75</v>
      </c>
      <c r="F104" s="35" t="e">
        <f t="shared" si="2"/>
        <v>#REF!</v>
      </c>
      <c r="G104" s="21" t="str">
        <f>'Challenge 2022'!A157</f>
        <v>SUSSET</v>
      </c>
      <c r="H104" s="21" t="str">
        <f>'Challenge 2022'!B157</f>
        <v>Maidi</v>
      </c>
      <c r="I104" s="21" t="str">
        <f>'Challenge 2022'!C157</f>
        <v>F</v>
      </c>
      <c r="J104" s="21" t="str">
        <f>'Challenge 2022'!D157</f>
        <v>CA 1</v>
      </c>
      <c r="K104" s="12">
        <f>'Challenge 2022'!BN157</f>
        <v>1087</v>
      </c>
      <c r="L104" s="35" t="e">
        <f t="shared" si="3"/>
        <v>#REF!</v>
      </c>
    </row>
    <row r="105" spans="1:12">
      <c r="A105" s="20" t="str">
        <f>'Challenge 2022'!A152</f>
        <v>PERROY</v>
      </c>
      <c r="B105" s="20" t="str">
        <f>'Challenge 2022'!B152</f>
        <v>Heearii</v>
      </c>
      <c r="C105" s="20" t="str">
        <f>'Challenge 2022'!C152</f>
        <v>M</v>
      </c>
      <c r="D105" s="20" t="str">
        <f>'Challenge 2022'!D152</f>
        <v>CA 2</v>
      </c>
      <c r="E105" s="35">
        <f>'Challenge 2022'!BN152</f>
        <v>0</v>
      </c>
      <c r="F105" s="35" t="e">
        <f t="shared" si="2"/>
        <v>#REF!</v>
      </c>
      <c r="G105" s="21" t="e">
        <f>'Challenge 2022'!#REF!</f>
        <v>#REF!</v>
      </c>
      <c r="H105" s="21" t="e">
        <f>'Challenge 2022'!#REF!</f>
        <v>#REF!</v>
      </c>
      <c r="I105" s="21" t="e">
        <f>'Challenge 2022'!#REF!</f>
        <v>#REF!</v>
      </c>
      <c r="J105" s="21" t="e">
        <f>'Challenge 2022'!#REF!</f>
        <v>#REF!</v>
      </c>
      <c r="K105" s="12" t="e">
        <f>'Challenge 2022'!#REF!</f>
        <v>#REF!</v>
      </c>
      <c r="L105" s="35" t="e">
        <f t="shared" si="3"/>
        <v>#REF!</v>
      </c>
    </row>
    <row r="106" spans="1:12">
      <c r="A106" s="20" t="str">
        <f>'Challenge 2022'!A153</f>
        <v>TANETOA</v>
      </c>
      <c r="B106" s="20" t="str">
        <f>'Challenge 2022'!B153</f>
        <v>Nainoa</v>
      </c>
      <c r="C106" s="20" t="str">
        <f>'Challenge 2022'!C153</f>
        <v>M</v>
      </c>
      <c r="D106" s="20" t="str">
        <f>'Challenge 2022'!D153</f>
        <v>CA 1</v>
      </c>
      <c r="E106" s="35">
        <f>'Challenge 2022'!BN153</f>
        <v>1533.75</v>
      </c>
      <c r="F106" s="35" t="e">
        <f t="shared" si="2"/>
        <v>#REF!</v>
      </c>
      <c r="G106" s="21" t="e">
        <f>'Challenge 2022'!#REF!</f>
        <v>#REF!</v>
      </c>
      <c r="H106" s="21" t="e">
        <f>'Challenge 2022'!#REF!</f>
        <v>#REF!</v>
      </c>
      <c r="I106" s="21" t="e">
        <f>'Challenge 2022'!#REF!</f>
        <v>#REF!</v>
      </c>
      <c r="J106" s="21" t="e">
        <f>'Challenge 2022'!#REF!</f>
        <v>#REF!</v>
      </c>
      <c r="K106" s="12" t="e">
        <f>'Challenge 2022'!#REF!</f>
        <v>#REF!</v>
      </c>
      <c r="L106" s="35" t="e">
        <f t="shared" si="3"/>
        <v>#REF!</v>
      </c>
    </row>
    <row r="107" spans="1:12">
      <c r="A107" s="20" t="str">
        <f>'Challenge 2022'!A154</f>
        <v>TENIARAHI</v>
      </c>
      <c r="B107" s="20" t="str">
        <f>'Challenge 2022'!B154</f>
        <v>Matuanui</v>
      </c>
      <c r="C107" s="20" t="str">
        <f>'Challenge 2022'!C154</f>
        <v>M</v>
      </c>
      <c r="D107" s="20" t="str">
        <f>'Challenge 2022'!D154</f>
        <v>CA 2</v>
      </c>
      <c r="E107" s="35">
        <f>'Challenge 2022'!BN154</f>
        <v>567.5</v>
      </c>
      <c r="F107" s="35" t="e">
        <f t="shared" si="2"/>
        <v>#REF!</v>
      </c>
      <c r="G107" s="21" t="e">
        <f>'Challenge 2022'!#REF!</f>
        <v>#REF!</v>
      </c>
      <c r="H107" s="21" t="e">
        <f>'Challenge 2022'!#REF!</f>
        <v>#REF!</v>
      </c>
      <c r="I107" s="21" t="e">
        <f>'Challenge 2022'!#REF!</f>
        <v>#REF!</v>
      </c>
      <c r="J107" s="21" t="e">
        <f>'Challenge 2022'!#REF!</f>
        <v>#REF!</v>
      </c>
      <c r="K107" s="12" t="e">
        <f>'Challenge 2022'!#REF!</f>
        <v>#REF!</v>
      </c>
      <c r="L107" s="35" t="e">
        <f t="shared" si="3"/>
        <v>#REF!</v>
      </c>
    </row>
    <row r="108" spans="1:12">
      <c r="A108" s="20" t="str">
        <f>'Challenge 2022'!A155</f>
        <v>ROUX</v>
      </c>
      <c r="B108" s="20" t="str">
        <f>'Challenge 2022'!B155</f>
        <v>Nael</v>
      </c>
      <c r="C108" s="20" t="str">
        <f>'Challenge 2022'!C155</f>
        <v>M</v>
      </c>
      <c r="D108" s="20" t="str">
        <f>'Challenge 2022'!D155</f>
        <v>CA 1</v>
      </c>
      <c r="E108" s="35">
        <f>'Challenge 2022'!BN155</f>
        <v>255</v>
      </c>
      <c r="F108" s="35" t="e">
        <f t="shared" si="2"/>
        <v>#REF!</v>
      </c>
      <c r="G108" s="21" t="e">
        <f>'Challenge 2022'!#REF!</f>
        <v>#REF!</v>
      </c>
      <c r="H108" s="21" t="e">
        <f>'Challenge 2022'!#REF!</f>
        <v>#REF!</v>
      </c>
      <c r="I108" s="21" t="e">
        <f>'Challenge 2022'!#REF!</f>
        <v>#REF!</v>
      </c>
      <c r="J108" s="21" t="e">
        <f>'Challenge 2022'!#REF!</f>
        <v>#REF!</v>
      </c>
      <c r="K108" s="12" t="e">
        <f>'Challenge 2022'!#REF!</f>
        <v>#REF!</v>
      </c>
      <c r="L108" s="35" t="e">
        <f t="shared" si="3"/>
        <v>#REF!</v>
      </c>
    </row>
    <row r="109" spans="1:12">
      <c r="A109" s="20" t="e">
        <f>'Challenge 2022'!#REF!</f>
        <v>#REF!</v>
      </c>
      <c r="B109" s="20" t="e">
        <f>'Challenge 2022'!#REF!</f>
        <v>#REF!</v>
      </c>
      <c r="C109" s="20" t="e">
        <f>'Challenge 2022'!#REF!</f>
        <v>#REF!</v>
      </c>
      <c r="D109" s="20" t="e">
        <f>'Challenge 2022'!#REF!</f>
        <v>#REF!</v>
      </c>
      <c r="E109" s="35" t="e">
        <f>'Challenge 2022'!#REF!</f>
        <v>#REF!</v>
      </c>
      <c r="F109" s="35" t="e">
        <f t="shared" si="2"/>
        <v>#REF!</v>
      </c>
      <c r="G109" s="21" t="e">
        <f>'Challenge 2022'!#REF!</f>
        <v>#REF!</v>
      </c>
      <c r="H109" s="21" t="e">
        <f>'Challenge 2022'!#REF!</f>
        <v>#REF!</v>
      </c>
      <c r="I109" s="21" t="e">
        <f>'Challenge 2022'!#REF!</f>
        <v>#REF!</v>
      </c>
      <c r="J109" s="21" t="e">
        <f>'Challenge 2022'!#REF!</f>
        <v>#REF!</v>
      </c>
      <c r="K109" s="12" t="e">
        <f>'Challenge 2022'!#REF!</f>
        <v>#REF!</v>
      </c>
      <c r="L109" s="35" t="e">
        <f t="shared" si="3"/>
        <v>#REF!</v>
      </c>
    </row>
    <row r="110" spans="1:12">
      <c r="A110" s="20" t="e">
        <f>'Challenge 2022'!#REF!</f>
        <v>#REF!</v>
      </c>
      <c r="B110" s="20" t="e">
        <f>'Challenge 2022'!#REF!</f>
        <v>#REF!</v>
      </c>
      <c r="C110" s="20" t="e">
        <f>'Challenge 2022'!#REF!</f>
        <v>#REF!</v>
      </c>
      <c r="D110" s="20" t="e">
        <f>'Challenge 2022'!#REF!</f>
        <v>#REF!</v>
      </c>
      <c r="E110" s="35" t="e">
        <f>'Challenge 2022'!#REF!</f>
        <v>#REF!</v>
      </c>
      <c r="F110" s="35" t="e">
        <f t="shared" si="2"/>
        <v>#REF!</v>
      </c>
      <c r="G110" s="21" t="e">
        <f>'Challenge 2022'!#REF!</f>
        <v>#REF!</v>
      </c>
      <c r="H110" s="21" t="e">
        <f>'Challenge 2022'!#REF!</f>
        <v>#REF!</v>
      </c>
      <c r="I110" s="21" t="e">
        <f>'Challenge 2022'!#REF!</f>
        <v>#REF!</v>
      </c>
      <c r="J110" s="21" t="e">
        <f>'Challenge 2022'!#REF!</f>
        <v>#REF!</v>
      </c>
      <c r="K110" s="12" t="e">
        <f>'Challenge 2022'!#REF!</f>
        <v>#REF!</v>
      </c>
      <c r="L110" s="35" t="e">
        <f t="shared" si="3"/>
        <v>#REF!</v>
      </c>
    </row>
    <row r="111" spans="1:12">
      <c r="A111" s="20" t="e">
        <f>'Challenge 2022'!#REF!</f>
        <v>#REF!</v>
      </c>
      <c r="B111" s="20" t="e">
        <f>'Challenge 2022'!#REF!</f>
        <v>#REF!</v>
      </c>
      <c r="C111" s="20" t="e">
        <f>'Challenge 2022'!#REF!</f>
        <v>#REF!</v>
      </c>
      <c r="D111" s="20" t="e">
        <f>'Challenge 2022'!#REF!</f>
        <v>#REF!</v>
      </c>
      <c r="E111" s="35" t="e">
        <f>'Challenge 2022'!#REF!</f>
        <v>#REF!</v>
      </c>
      <c r="F111" s="35" t="e">
        <f t="shared" si="2"/>
        <v>#REF!</v>
      </c>
      <c r="G111" s="21" t="e">
        <f>'Challenge 2022'!#REF!</f>
        <v>#REF!</v>
      </c>
      <c r="H111" s="21" t="e">
        <f>'Challenge 2022'!#REF!</f>
        <v>#REF!</v>
      </c>
      <c r="I111" s="21" t="e">
        <f>'Challenge 2022'!#REF!</f>
        <v>#REF!</v>
      </c>
      <c r="J111" s="21" t="e">
        <f>'Challenge 2022'!#REF!</f>
        <v>#REF!</v>
      </c>
      <c r="K111" s="12" t="e">
        <f>'Challenge 2022'!#REF!</f>
        <v>#REF!</v>
      </c>
      <c r="L111" s="35" t="e">
        <f t="shared" si="3"/>
        <v>#REF!</v>
      </c>
    </row>
    <row r="112" spans="1:12">
      <c r="A112" s="20" t="e">
        <f>'Challenge 2022'!#REF!</f>
        <v>#REF!</v>
      </c>
      <c r="B112" s="20" t="e">
        <f>'Challenge 2022'!#REF!</f>
        <v>#REF!</v>
      </c>
      <c r="C112" s="20" t="e">
        <f>'Challenge 2022'!#REF!</f>
        <v>#REF!</v>
      </c>
      <c r="D112" s="20" t="e">
        <f>'Challenge 2022'!#REF!</f>
        <v>#REF!</v>
      </c>
      <c r="E112" s="35" t="e">
        <f>'Challenge 2022'!#REF!</f>
        <v>#REF!</v>
      </c>
      <c r="F112" s="35" t="e">
        <f t="shared" si="2"/>
        <v>#REF!</v>
      </c>
      <c r="G112" s="21" t="e">
        <f>'Challenge 2022'!#REF!</f>
        <v>#REF!</v>
      </c>
      <c r="H112" s="21" t="e">
        <f>'Challenge 2022'!#REF!</f>
        <v>#REF!</v>
      </c>
      <c r="I112" s="21" t="e">
        <f>'Challenge 2022'!#REF!</f>
        <v>#REF!</v>
      </c>
      <c r="J112" s="21" t="e">
        <f>'Challenge 2022'!#REF!</f>
        <v>#REF!</v>
      </c>
      <c r="K112" s="12" t="e">
        <f>'Challenge 2022'!#REF!</f>
        <v>#REF!</v>
      </c>
      <c r="L112" s="35" t="e">
        <f t="shared" si="3"/>
        <v>#REF!</v>
      </c>
    </row>
    <row r="113" spans="1:12">
      <c r="A113" s="20" t="e">
        <f>'Challenge 2022'!#REF!</f>
        <v>#REF!</v>
      </c>
      <c r="B113" s="20" t="e">
        <f>'Challenge 2022'!#REF!</f>
        <v>#REF!</v>
      </c>
      <c r="C113" s="20" t="e">
        <f>'Challenge 2022'!#REF!</f>
        <v>#REF!</v>
      </c>
      <c r="D113" s="20" t="e">
        <f>'Challenge 2022'!#REF!</f>
        <v>#REF!</v>
      </c>
      <c r="E113" s="35" t="e">
        <f>'Challenge 2022'!#REF!</f>
        <v>#REF!</v>
      </c>
      <c r="F113" s="35" t="e">
        <f t="shared" si="2"/>
        <v>#REF!</v>
      </c>
      <c r="G113" s="21" t="e">
        <f>'Challenge 2022'!#REF!</f>
        <v>#REF!</v>
      </c>
      <c r="H113" s="21" t="e">
        <f>'Challenge 2022'!#REF!</f>
        <v>#REF!</v>
      </c>
      <c r="I113" s="21" t="e">
        <f>'Challenge 2022'!#REF!</f>
        <v>#REF!</v>
      </c>
      <c r="J113" s="21" t="e">
        <f>'Challenge 2022'!#REF!</f>
        <v>#REF!</v>
      </c>
      <c r="K113" s="12" t="e">
        <f>'Challenge 2022'!#REF!</f>
        <v>#REF!</v>
      </c>
      <c r="L113" s="35" t="e">
        <f t="shared" si="3"/>
        <v>#REF!</v>
      </c>
    </row>
    <row r="114" spans="1:12">
      <c r="A114" s="20" t="e">
        <f>'Challenge 2022'!#REF!</f>
        <v>#REF!</v>
      </c>
      <c r="B114" s="20" t="e">
        <f>'Challenge 2022'!#REF!</f>
        <v>#REF!</v>
      </c>
      <c r="C114" s="20" t="e">
        <f>'Challenge 2022'!#REF!</f>
        <v>#REF!</v>
      </c>
      <c r="D114" s="20" t="e">
        <f>'Challenge 2022'!#REF!</f>
        <v>#REF!</v>
      </c>
      <c r="E114" s="35" t="e">
        <f>'Challenge 2022'!#REF!</f>
        <v>#REF!</v>
      </c>
      <c r="F114" s="35" t="e">
        <f t="shared" si="2"/>
        <v>#REF!</v>
      </c>
      <c r="G114" s="21" t="e">
        <f>'Challenge 2022'!#REF!</f>
        <v>#REF!</v>
      </c>
      <c r="H114" s="21" t="e">
        <f>'Challenge 2022'!#REF!</f>
        <v>#REF!</v>
      </c>
      <c r="I114" s="21" t="e">
        <f>'Challenge 2022'!#REF!</f>
        <v>#REF!</v>
      </c>
      <c r="J114" s="21" t="e">
        <f>'Challenge 2022'!#REF!</f>
        <v>#REF!</v>
      </c>
      <c r="K114" s="12" t="e">
        <f>'Challenge 2022'!#REF!</f>
        <v>#REF!</v>
      </c>
      <c r="L114" s="35" t="e">
        <f t="shared" si="3"/>
        <v>#REF!</v>
      </c>
    </row>
    <row r="115" spans="1:12">
      <c r="A115" s="20" t="e">
        <f>'Challenge 2022'!#REF!</f>
        <v>#REF!</v>
      </c>
      <c r="B115" s="20" t="e">
        <f>'Challenge 2022'!#REF!</f>
        <v>#REF!</v>
      </c>
      <c r="C115" s="20" t="e">
        <f>'Challenge 2022'!#REF!</f>
        <v>#REF!</v>
      </c>
      <c r="D115" s="20" t="e">
        <f>'Challenge 2022'!#REF!</f>
        <v>#REF!</v>
      </c>
      <c r="E115" s="35" t="e">
        <f>'Challenge 2022'!#REF!</f>
        <v>#REF!</v>
      </c>
      <c r="F115" s="35" t="e">
        <f t="shared" si="2"/>
        <v>#REF!</v>
      </c>
      <c r="G115" s="21" t="e">
        <f>'Challenge 2022'!#REF!</f>
        <v>#REF!</v>
      </c>
      <c r="H115" s="21" t="e">
        <f>'Challenge 2022'!#REF!</f>
        <v>#REF!</v>
      </c>
      <c r="I115" s="21" t="e">
        <f>'Challenge 2022'!#REF!</f>
        <v>#REF!</v>
      </c>
      <c r="J115" s="21" t="e">
        <f>'Challenge 2022'!#REF!</f>
        <v>#REF!</v>
      </c>
      <c r="K115" s="12" t="e">
        <f>'Challenge 2022'!#REF!</f>
        <v>#REF!</v>
      </c>
      <c r="L115" s="35" t="e">
        <f t="shared" si="3"/>
        <v>#REF!</v>
      </c>
    </row>
    <row r="116" spans="1:12">
      <c r="A116" s="20" t="e">
        <f>'Challenge 2022'!#REF!</f>
        <v>#REF!</v>
      </c>
      <c r="B116" s="20" t="e">
        <f>'Challenge 2022'!#REF!</f>
        <v>#REF!</v>
      </c>
      <c r="C116" s="20" t="e">
        <f>'Challenge 2022'!#REF!</f>
        <v>#REF!</v>
      </c>
      <c r="D116" s="20" t="e">
        <f>'Challenge 2022'!#REF!</f>
        <v>#REF!</v>
      </c>
      <c r="E116" s="35" t="e">
        <f>'Challenge 2022'!#REF!</f>
        <v>#REF!</v>
      </c>
      <c r="F116" s="35" t="e">
        <f t="shared" si="2"/>
        <v>#REF!</v>
      </c>
      <c r="G116" s="21" t="e">
        <f>'Challenge 2022'!#REF!</f>
        <v>#REF!</v>
      </c>
      <c r="H116" s="21" t="e">
        <f>'Challenge 2022'!#REF!</f>
        <v>#REF!</v>
      </c>
      <c r="I116" s="21" t="e">
        <f>'Challenge 2022'!#REF!</f>
        <v>#REF!</v>
      </c>
      <c r="J116" s="21" t="e">
        <f>'Challenge 2022'!#REF!</f>
        <v>#REF!</v>
      </c>
      <c r="K116" s="12" t="e">
        <f>'Challenge 2022'!#REF!</f>
        <v>#REF!</v>
      </c>
      <c r="L116" s="35" t="e">
        <f t="shared" si="3"/>
        <v>#REF!</v>
      </c>
    </row>
    <row r="117" spans="1:12">
      <c r="A117" s="20" t="e">
        <f>'Challenge 2022'!#REF!</f>
        <v>#REF!</v>
      </c>
      <c r="B117" s="20" t="e">
        <f>'Challenge 2022'!#REF!</f>
        <v>#REF!</v>
      </c>
      <c r="C117" s="20" t="e">
        <f>'Challenge 2022'!#REF!</f>
        <v>#REF!</v>
      </c>
      <c r="D117" s="20" t="e">
        <f>'Challenge 2022'!#REF!</f>
        <v>#REF!</v>
      </c>
      <c r="E117" s="35" t="e">
        <f>'Challenge 2022'!#REF!</f>
        <v>#REF!</v>
      </c>
      <c r="F117" s="35" t="e">
        <f t="shared" si="2"/>
        <v>#REF!</v>
      </c>
      <c r="G117" s="21" t="e">
        <f>'Challenge 2022'!#REF!</f>
        <v>#REF!</v>
      </c>
      <c r="H117" s="21" t="e">
        <f>'Challenge 2022'!#REF!</f>
        <v>#REF!</v>
      </c>
      <c r="I117" s="21" t="e">
        <f>'Challenge 2022'!#REF!</f>
        <v>#REF!</v>
      </c>
      <c r="J117" s="21" t="e">
        <f>'Challenge 2022'!#REF!</f>
        <v>#REF!</v>
      </c>
      <c r="K117" s="12" t="e">
        <f>'Challenge 2022'!#REF!</f>
        <v>#REF!</v>
      </c>
      <c r="L117" s="35" t="e">
        <f t="shared" si="3"/>
        <v>#REF!</v>
      </c>
    </row>
    <row r="118" spans="1:12">
      <c r="A118" s="20" t="e">
        <f>'Challenge 2022'!#REF!</f>
        <v>#REF!</v>
      </c>
      <c r="B118" s="20" t="e">
        <f>'Challenge 2022'!#REF!</f>
        <v>#REF!</v>
      </c>
      <c r="C118" s="20" t="e">
        <f>'Challenge 2022'!#REF!</f>
        <v>#REF!</v>
      </c>
      <c r="D118" s="20" t="e">
        <f>'Challenge 2022'!#REF!</f>
        <v>#REF!</v>
      </c>
      <c r="E118" s="35" t="e">
        <f>'Challenge 2022'!#REF!</f>
        <v>#REF!</v>
      </c>
      <c r="F118" s="35" t="e">
        <f t="shared" si="2"/>
        <v>#REF!</v>
      </c>
      <c r="G118" s="21" t="e">
        <f>'Challenge 2022'!#REF!</f>
        <v>#REF!</v>
      </c>
      <c r="H118" s="21" t="e">
        <f>'Challenge 2022'!#REF!</f>
        <v>#REF!</v>
      </c>
      <c r="I118" s="21" t="e">
        <f>'Challenge 2022'!#REF!</f>
        <v>#REF!</v>
      </c>
      <c r="J118" s="21" t="e">
        <f>'Challenge 2022'!#REF!</f>
        <v>#REF!</v>
      </c>
      <c r="K118" s="12" t="e">
        <f>'Challenge 2022'!#REF!</f>
        <v>#REF!</v>
      </c>
      <c r="L118" s="35" t="e">
        <f t="shared" si="3"/>
        <v>#REF!</v>
      </c>
    </row>
    <row r="119" spans="1:12">
      <c r="A119" s="20" t="e">
        <f>'Challenge 2022'!#REF!</f>
        <v>#REF!</v>
      </c>
      <c r="B119" s="20" t="e">
        <f>'Challenge 2022'!#REF!</f>
        <v>#REF!</v>
      </c>
      <c r="C119" s="20" t="e">
        <f>'Challenge 2022'!#REF!</f>
        <v>#REF!</v>
      </c>
      <c r="D119" s="20" t="e">
        <f>'Challenge 2022'!#REF!</f>
        <v>#REF!</v>
      </c>
      <c r="E119" s="35" t="e">
        <f>'Challenge 2022'!#REF!</f>
        <v>#REF!</v>
      </c>
      <c r="F119" s="35" t="e">
        <f t="shared" si="2"/>
        <v>#REF!</v>
      </c>
      <c r="G119" s="21" t="e">
        <f>'Challenge 2022'!#REF!</f>
        <v>#REF!</v>
      </c>
      <c r="H119" s="21" t="e">
        <f>'Challenge 2022'!#REF!</f>
        <v>#REF!</v>
      </c>
      <c r="I119" s="21" t="e">
        <f>'Challenge 2022'!#REF!</f>
        <v>#REF!</v>
      </c>
      <c r="J119" s="21" t="e">
        <f>'Challenge 2022'!#REF!</f>
        <v>#REF!</v>
      </c>
      <c r="K119" s="12" t="e">
        <f>'Challenge 2022'!#REF!</f>
        <v>#REF!</v>
      </c>
      <c r="L119" s="35" t="e">
        <f t="shared" si="3"/>
        <v>#REF!</v>
      </c>
    </row>
    <row r="120" spans="1:12">
      <c r="A120" s="20" t="e">
        <f>'Challenge 2022'!#REF!</f>
        <v>#REF!</v>
      </c>
      <c r="B120" s="20" t="e">
        <f>'Challenge 2022'!#REF!</f>
        <v>#REF!</v>
      </c>
      <c r="C120" s="20" t="e">
        <f>'Challenge 2022'!#REF!</f>
        <v>#REF!</v>
      </c>
      <c r="D120" s="20" t="e">
        <f>'Challenge 2022'!#REF!</f>
        <v>#REF!</v>
      </c>
      <c r="E120" s="35" t="e">
        <f>'Challenge 2022'!#REF!</f>
        <v>#REF!</v>
      </c>
      <c r="F120" s="35" t="e">
        <f t="shared" si="2"/>
        <v>#REF!</v>
      </c>
      <c r="G120" s="21" t="e">
        <f>'Challenge 2022'!#REF!</f>
        <v>#REF!</v>
      </c>
      <c r="H120" s="21" t="e">
        <f>'Challenge 2022'!#REF!</f>
        <v>#REF!</v>
      </c>
      <c r="I120" s="21" t="e">
        <f>'Challenge 2022'!#REF!</f>
        <v>#REF!</v>
      </c>
      <c r="J120" s="21" t="e">
        <f>'Challenge 2022'!#REF!</f>
        <v>#REF!</v>
      </c>
      <c r="K120" s="12" t="e">
        <f>'Challenge 2022'!#REF!</f>
        <v>#REF!</v>
      </c>
      <c r="L120" s="35" t="e">
        <f t="shared" si="3"/>
        <v>#REF!</v>
      </c>
    </row>
    <row r="121" spans="1:12">
      <c r="A121" s="20" t="e">
        <f>'Challenge 2022'!#REF!</f>
        <v>#REF!</v>
      </c>
      <c r="B121" s="20" t="e">
        <f>'Challenge 2022'!#REF!</f>
        <v>#REF!</v>
      </c>
      <c r="C121" s="20" t="e">
        <f>'Challenge 2022'!#REF!</f>
        <v>#REF!</v>
      </c>
      <c r="D121" s="20" t="e">
        <f>'Challenge 2022'!#REF!</f>
        <v>#REF!</v>
      </c>
      <c r="E121" s="35" t="e">
        <f>'Challenge 2022'!#REF!</f>
        <v>#REF!</v>
      </c>
      <c r="F121" s="35" t="e">
        <f t="shared" si="2"/>
        <v>#REF!</v>
      </c>
      <c r="G121" s="21" t="e">
        <f>'Challenge 2022'!#REF!</f>
        <v>#REF!</v>
      </c>
      <c r="H121" s="21" t="e">
        <f>'Challenge 2022'!#REF!</f>
        <v>#REF!</v>
      </c>
      <c r="I121" s="21" t="e">
        <f>'Challenge 2022'!#REF!</f>
        <v>#REF!</v>
      </c>
      <c r="J121" s="21" t="e">
        <f>'Challenge 2022'!#REF!</f>
        <v>#REF!</v>
      </c>
      <c r="K121" s="12" t="e">
        <f>'Challenge 2022'!#REF!</f>
        <v>#REF!</v>
      </c>
      <c r="L121" s="35" t="e">
        <f t="shared" si="3"/>
        <v>#REF!</v>
      </c>
    </row>
    <row r="122" spans="1:12">
      <c r="A122" s="20" t="e">
        <f>'Challenge 2022'!#REF!</f>
        <v>#REF!</v>
      </c>
      <c r="B122" s="20" t="e">
        <f>'Challenge 2022'!#REF!</f>
        <v>#REF!</v>
      </c>
      <c r="C122" s="20" t="e">
        <f>'Challenge 2022'!#REF!</f>
        <v>#REF!</v>
      </c>
      <c r="D122" s="20" t="e">
        <f>'Challenge 2022'!#REF!</f>
        <v>#REF!</v>
      </c>
      <c r="E122" s="35" t="e">
        <f>'Challenge 2022'!#REF!</f>
        <v>#REF!</v>
      </c>
      <c r="F122" s="35" t="e">
        <f t="shared" si="2"/>
        <v>#REF!</v>
      </c>
      <c r="G122" s="21" t="e">
        <f>'Challenge 2022'!#REF!</f>
        <v>#REF!</v>
      </c>
      <c r="H122" s="21" t="e">
        <f>'Challenge 2022'!#REF!</f>
        <v>#REF!</v>
      </c>
      <c r="I122" s="21" t="e">
        <f>'Challenge 2022'!#REF!</f>
        <v>#REF!</v>
      </c>
      <c r="J122" s="21" t="e">
        <f>'Challenge 2022'!#REF!</f>
        <v>#REF!</v>
      </c>
      <c r="K122" s="12" t="e">
        <f>'Challenge 2022'!#REF!</f>
        <v>#REF!</v>
      </c>
      <c r="L122" s="35" t="e">
        <f t="shared" si="3"/>
        <v>#REF!</v>
      </c>
    </row>
    <row r="123" spans="1:12">
      <c r="A123" s="20" t="e">
        <f>'Challenge 2022'!#REF!</f>
        <v>#REF!</v>
      </c>
      <c r="B123" s="20" t="e">
        <f>'Challenge 2022'!#REF!</f>
        <v>#REF!</v>
      </c>
      <c r="C123" s="20" t="e">
        <f>'Challenge 2022'!#REF!</f>
        <v>#REF!</v>
      </c>
      <c r="D123" s="20" t="e">
        <f>'Challenge 2022'!#REF!</f>
        <v>#REF!</v>
      </c>
      <c r="E123" s="35" t="e">
        <f>'Challenge 2022'!#REF!</f>
        <v>#REF!</v>
      </c>
      <c r="F123" s="35" t="e">
        <f t="shared" si="2"/>
        <v>#REF!</v>
      </c>
      <c r="G123" s="21" t="e">
        <f>'Challenge 2022'!#REF!</f>
        <v>#REF!</v>
      </c>
      <c r="H123" s="21" t="e">
        <f>'Challenge 2022'!#REF!</f>
        <v>#REF!</v>
      </c>
      <c r="I123" s="21" t="e">
        <f>'Challenge 2022'!#REF!</f>
        <v>#REF!</v>
      </c>
      <c r="J123" s="21" t="e">
        <f>'Challenge 2022'!#REF!</f>
        <v>#REF!</v>
      </c>
      <c r="K123" s="12" t="e">
        <f>'Challenge 2022'!#REF!</f>
        <v>#REF!</v>
      </c>
      <c r="L123" s="35" t="e">
        <f t="shared" si="3"/>
        <v>#REF!</v>
      </c>
    </row>
    <row r="124" spans="1:12">
      <c r="A124" s="20" t="e">
        <f>'Challenge 2022'!#REF!</f>
        <v>#REF!</v>
      </c>
      <c r="B124" s="20" t="e">
        <f>'Challenge 2022'!#REF!</f>
        <v>#REF!</v>
      </c>
      <c r="C124" s="20" t="e">
        <f>'Challenge 2022'!#REF!</f>
        <v>#REF!</v>
      </c>
      <c r="D124" s="20" t="e">
        <f>'Challenge 2022'!#REF!</f>
        <v>#REF!</v>
      </c>
      <c r="E124" s="35" t="e">
        <f>'Challenge 2022'!#REF!</f>
        <v>#REF!</v>
      </c>
      <c r="F124" s="35" t="e">
        <f t="shared" si="2"/>
        <v>#REF!</v>
      </c>
      <c r="G124" s="21" t="e">
        <f>'Challenge 2022'!#REF!</f>
        <v>#REF!</v>
      </c>
      <c r="H124" s="21" t="e">
        <f>'Challenge 2022'!#REF!</f>
        <v>#REF!</v>
      </c>
      <c r="I124" s="21" t="e">
        <f>'Challenge 2022'!#REF!</f>
        <v>#REF!</v>
      </c>
      <c r="J124" s="21" t="e">
        <f>'Challenge 2022'!#REF!</f>
        <v>#REF!</v>
      </c>
      <c r="K124" s="12" t="e">
        <f>'Challenge 2022'!#REF!</f>
        <v>#REF!</v>
      </c>
      <c r="L124" s="35" t="e">
        <f t="shared" si="3"/>
        <v>#REF!</v>
      </c>
    </row>
    <row r="125" spans="1:12">
      <c r="A125" s="20" t="e">
        <f>'Challenge 2022'!#REF!</f>
        <v>#REF!</v>
      </c>
      <c r="B125" s="20" t="e">
        <f>'Challenge 2022'!#REF!</f>
        <v>#REF!</v>
      </c>
      <c r="C125" s="20" t="e">
        <f>'Challenge 2022'!#REF!</f>
        <v>#REF!</v>
      </c>
      <c r="D125" s="20" t="e">
        <f>'Challenge 2022'!#REF!</f>
        <v>#REF!</v>
      </c>
      <c r="E125" s="35" t="e">
        <f>'Challenge 2022'!#REF!</f>
        <v>#REF!</v>
      </c>
      <c r="F125" s="35" t="e">
        <f t="shared" si="2"/>
        <v>#REF!</v>
      </c>
      <c r="G125" s="21" t="e">
        <f>'Challenge 2022'!#REF!</f>
        <v>#REF!</v>
      </c>
      <c r="H125" s="21" t="e">
        <f>'Challenge 2022'!#REF!</f>
        <v>#REF!</v>
      </c>
      <c r="I125" s="21" t="e">
        <f>'Challenge 2022'!#REF!</f>
        <v>#REF!</v>
      </c>
      <c r="J125" s="21" t="e">
        <f>'Challenge 2022'!#REF!</f>
        <v>#REF!</v>
      </c>
      <c r="K125" s="12" t="e">
        <f>'Challenge 2022'!#REF!</f>
        <v>#REF!</v>
      </c>
      <c r="L125" s="35" t="e">
        <f t="shared" si="3"/>
        <v>#REF!</v>
      </c>
    </row>
    <row r="126" spans="1:12">
      <c r="A126" s="20" t="e">
        <f>'Challenge 2022'!#REF!</f>
        <v>#REF!</v>
      </c>
      <c r="B126" s="20" t="e">
        <f>'Challenge 2022'!#REF!</f>
        <v>#REF!</v>
      </c>
      <c r="C126" s="20" t="e">
        <f>'Challenge 2022'!#REF!</f>
        <v>#REF!</v>
      </c>
      <c r="D126" s="20" t="e">
        <f>'Challenge 2022'!#REF!</f>
        <v>#REF!</v>
      </c>
      <c r="E126" s="35" t="e">
        <f>'Challenge 2022'!#REF!</f>
        <v>#REF!</v>
      </c>
      <c r="F126" s="35" t="e">
        <f t="shared" si="2"/>
        <v>#REF!</v>
      </c>
      <c r="G126" s="21" t="e">
        <f>'Challenge 2022'!#REF!</f>
        <v>#REF!</v>
      </c>
      <c r="H126" s="21" t="e">
        <f>'Challenge 2022'!#REF!</f>
        <v>#REF!</v>
      </c>
      <c r="I126" s="21" t="e">
        <f>'Challenge 2022'!#REF!</f>
        <v>#REF!</v>
      </c>
      <c r="J126" s="21" t="e">
        <f>'Challenge 2022'!#REF!</f>
        <v>#REF!</v>
      </c>
      <c r="K126" s="12" t="e">
        <f>'Challenge 2022'!#REF!</f>
        <v>#REF!</v>
      </c>
      <c r="L126" s="35" t="e">
        <f t="shared" si="3"/>
        <v>#REF!</v>
      </c>
    </row>
    <row r="127" spans="1:12">
      <c r="A127" s="9" t="str">
        <f>'Challenge 2022'!A158</f>
        <v>TONNELLIER</v>
      </c>
      <c r="B127" s="9" t="str">
        <f>'Challenge 2022'!B158</f>
        <v>Maxence</v>
      </c>
      <c r="C127" s="9" t="str">
        <f>'Challenge 2022'!C158</f>
        <v>M</v>
      </c>
      <c r="D127" s="9" t="str">
        <f>'Challenge 2022'!D158</f>
        <v>JU 2</v>
      </c>
      <c r="E127" s="35">
        <f>'Challenge 2022'!BN158</f>
        <v>201.5</v>
      </c>
      <c r="F127" s="35" t="e">
        <f t="shared" si="2"/>
        <v>#REF!</v>
      </c>
      <c r="G127" s="21" t="e">
        <f>'Challenge 2022'!#REF!</f>
        <v>#REF!</v>
      </c>
      <c r="H127" s="21" t="e">
        <f>'Challenge 2022'!#REF!</f>
        <v>#REF!</v>
      </c>
      <c r="I127" s="21" t="e">
        <f>'Challenge 2022'!#REF!</f>
        <v>#REF!</v>
      </c>
      <c r="J127" s="21" t="e">
        <f>'Challenge 2022'!#REF!</f>
        <v>#REF!</v>
      </c>
      <c r="K127" s="12" t="e">
        <f>'Challenge 2022'!#REF!</f>
        <v>#REF!</v>
      </c>
      <c r="L127" s="35" t="e">
        <f t="shared" si="3"/>
        <v>#REF!</v>
      </c>
    </row>
    <row r="128" spans="1:12">
      <c r="A128" s="9" t="str">
        <f>'Challenge 2022'!A159</f>
        <v>GEHIN</v>
      </c>
      <c r="B128" s="9" t="str">
        <f>'Challenge 2022'!B159</f>
        <v>Teiva</v>
      </c>
      <c r="C128" s="9" t="str">
        <f>'Challenge 2022'!C159</f>
        <v>M</v>
      </c>
      <c r="D128" s="9" t="str">
        <f>'Challenge 2022'!D159</f>
        <v>JU 2</v>
      </c>
      <c r="E128" s="35">
        <f>'Challenge 2022'!BN159</f>
        <v>190.5</v>
      </c>
      <c r="F128" s="35" t="e">
        <f t="shared" si="2"/>
        <v>#REF!</v>
      </c>
      <c r="G128" s="19" t="str">
        <f>'Challenge 2022'!A160</f>
        <v>BOULAY</v>
      </c>
      <c r="H128" s="19" t="str">
        <f>'Challenge 2022'!B160</f>
        <v>Marie</v>
      </c>
      <c r="I128" s="19" t="str">
        <f>'Challenge 2022'!C160</f>
        <v>F</v>
      </c>
      <c r="J128" s="19" t="str">
        <f>'Challenge 2022'!D160</f>
        <v>JU 1</v>
      </c>
      <c r="K128" s="12">
        <f>'Challenge 2022'!BN160</f>
        <v>187.5</v>
      </c>
      <c r="L128" s="35" t="e">
        <f t="shared" si="3"/>
        <v>#REF!</v>
      </c>
    </row>
    <row r="129" spans="1:12">
      <c r="A129" s="9" t="e">
        <f>'Challenge 2022'!#REF!</f>
        <v>#REF!</v>
      </c>
      <c r="B129" s="9" t="e">
        <f>'Challenge 2022'!#REF!</f>
        <v>#REF!</v>
      </c>
      <c r="C129" s="9" t="e">
        <f>'Challenge 2022'!#REF!</f>
        <v>#REF!</v>
      </c>
      <c r="D129" s="9" t="e">
        <f>'Challenge 2022'!#REF!</f>
        <v>#REF!</v>
      </c>
      <c r="E129" s="35" t="e">
        <f>'Challenge 2022'!#REF!</f>
        <v>#REF!</v>
      </c>
      <c r="F129" s="35" t="e">
        <f t="shared" si="2"/>
        <v>#REF!</v>
      </c>
      <c r="G129" s="19" t="str">
        <f>'Challenge 2022'!A161</f>
        <v>TEVENINO</v>
      </c>
      <c r="H129" s="19" t="str">
        <f>'Challenge 2022'!B161</f>
        <v>Puameama</v>
      </c>
      <c r="I129" s="19" t="str">
        <f>'Challenge 2022'!C161</f>
        <v>F</v>
      </c>
      <c r="J129" s="19" t="str">
        <f>'Challenge 2022'!D161</f>
        <v>JU 1</v>
      </c>
      <c r="K129" s="12">
        <f>'Challenge 2022'!BN161</f>
        <v>180.75</v>
      </c>
      <c r="L129" s="35" t="e">
        <f t="shared" si="3"/>
        <v>#REF!</v>
      </c>
    </row>
    <row r="130" spans="1:12">
      <c r="A130" s="9" t="e">
        <f>'Challenge 2022'!#REF!</f>
        <v>#REF!</v>
      </c>
      <c r="B130" s="9" t="e">
        <f>'Challenge 2022'!#REF!</f>
        <v>#REF!</v>
      </c>
      <c r="C130" s="9" t="e">
        <f>'Challenge 2022'!#REF!</f>
        <v>#REF!</v>
      </c>
      <c r="D130" s="9" t="e">
        <f>'Challenge 2022'!#REF!</f>
        <v>#REF!</v>
      </c>
      <c r="E130" s="35" t="e">
        <f>'Challenge 2022'!#REF!</f>
        <v>#REF!</v>
      </c>
      <c r="F130" s="35" t="e">
        <f t="shared" si="2"/>
        <v>#REF!</v>
      </c>
      <c r="G130" s="19" t="str">
        <f>'Challenge 2022'!A162</f>
        <v>PERIN</v>
      </c>
      <c r="H130" s="19" t="str">
        <f>'Challenge 2022'!B162</f>
        <v>Mare</v>
      </c>
      <c r="I130" s="19" t="str">
        <f>'Challenge 2022'!C162</f>
        <v>F</v>
      </c>
      <c r="J130" s="19" t="str">
        <f>'Challenge 2022'!D162</f>
        <v>JU 2</v>
      </c>
      <c r="K130" s="12">
        <f>'Challenge 2022'!BN162</f>
        <v>0</v>
      </c>
      <c r="L130" s="35" t="e">
        <f t="shared" si="3"/>
        <v>#REF!</v>
      </c>
    </row>
    <row r="131" spans="1:12">
      <c r="A131" s="9" t="e">
        <f>'Challenge 2022'!#REF!</f>
        <v>#REF!</v>
      </c>
      <c r="B131" s="9" t="e">
        <f>'Challenge 2022'!#REF!</f>
        <v>#REF!</v>
      </c>
      <c r="C131" s="9" t="e">
        <f>'Challenge 2022'!#REF!</f>
        <v>#REF!</v>
      </c>
      <c r="D131" s="9" t="e">
        <f>'Challenge 2022'!#REF!</f>
        <v>#REF!</v>
      </c>
      <c r="E131" s="35" t="e">
        <f>'Challenge 2022'!#REF!</f>
        <v>#REF!</v>
      </c>
      <c r="F131" s="35" t="e">
        <f t="shared" ref="F131:F194" si="4">RANK(E131,$E$3:$E$271,0)</f>
        <v>#REF!</v>
      </c>
      <c r="G131" s="19" t="e">
        <f>'Challenge 2022'!#REF!</f>
        <v>#REF!</v>
      </c>
      <c r="H131" s="19" t="e">
        <f>'Challenge 2022'!#REF!</f>
        <v>#REF!</v>
      </c>
      <c r="I131" s="19" t="e">
        <f>'Challenge 2022'!#REF!</f>
        <v>#REF!</v>
      </c>
      <c r="J131" s="19" t="e">
        <f>'Challenge 2022'!#REF!</f>
        <v>#REF!</v>
      </c>
      <c r="K131" s="12" t="e">
        <f>'Challenge 2022'!#REF!</f>
        <v>#REF!</v>
      </c>
      <c r="L131" s="35" t="e">
        <f t="shared" si="3"/>
        <v>#REF!</v>
      </c>
    </row>
    <row r="132" spans="1:12">
      <c r="A132" s="9" t="e">
        <f>'Challenge 2022'!#REF!</f>
        <v>#REF!</v>
      </c>
      <c r="B132" s="9" t="e">
        <f>'Challenge 2022'!#REF!</f>
        <v>#REF!</v>
      </c>
      <c r="C132" s="9" t="e">
        <f>'Challenge 2022'!#REF!</f>
        <v>#REF!</v>
      </c>
      <c r="D132" s="9" t="e">
        <f>'Challenge 2022'!#REF!</f>
        <v>#REF!</v>
      </c>
      <c r="E132" s="35" t="e">
        <f>'Challenge 2022'!#REF!</f>
        <v>#REF!</v>
      </c>
      <c r="F132" s="35" t="e">
        <f t="shared" si="4"/>
        <v>#REF!</v>
      </c>
      <c r="G132" s="19" t="e">
        <f>'Challenge 2022'!#REF!</f>
        <v>#REF!</v>
      </c>
      <c r="H132" s="19" t="e">
        <f>'Challenge 2022'!#REF!</f>
        <v>#REF!</v>
      </c>
      <c r="I132" s="19" t="e">
        <f>'Challenge 2022'!#REF!</f>
        <v>#REF!</v>
      </c>
      <c r="J132" s="19" t="e">
        <f>'Challenge 2022'!#REF!</f>
        <v>#REF!</v>
      </c>
      <c r="K132" s="12" t="e">
        <f>'Challenge 2022'!#REF!</f>
        <v>#REF!</v>
      </c>
      <c r="L132" s="35" t="e">
        <f t="shared" ref="L132:L195" si="5">RANK(K132,$K$3:$K$272,0)</f>
        <v>#REF!</v>
      </c>
    </row>
    <row r="133" spans="1:12">
      <c r="A133" s="9" t="e">
        <f>'Challenge 2022'!#REF!</f>
        <v>#REF!</v>
      </c>
      <c r="B133" s="9" t="e">
        <f>'Challenge 2022'!#REF!</f>
        <v>#REF!</v>
      </c>
      <c r="C133" s="9" t="e">
        <f>'Challenge 2022'!#REF!</f>
        <v>#REF!</v>
      </c>
      <c r="D133" s="9" t="e">
        <f>'Challenge 2022'!#REF!</f>
        <v>#REF!</v>
      </c>
      <c r="E133" s="35" t="e">
        <f>'Challenge 2022'!#REF!</f>
        <v>#REF!</v>
      </c>
      <c r="F133" s="35" t="e">
        <f t="shared" si="4"/>
        <v>#REF!</v>
      </c>
      <c r="G133" s="19" t="e">
        <f>'Challenge 2022'!#REF!</f>
        <v>#REF!</v>
      </c>
      <c r="H133" s="19" t="e">
        <f>'Challenge 2022'!#REF!</f>
        <v>#REF!</v>
      </c>
      <c r="I133" s="19" t="e">
        <f>'Challenge 2022'!#REF!</f>
        <v>#REF!</v>
      </c>
      <c r="J133" s="19" t="e">
        <f>'Challenge 2022'!#REF!</f>
        <v>#REF!</v>
      </c>
      <c r="K133" s="12" t="e">
        <f>'Challenge 2022'!#REF!</f>
        <v>#REF!</v>
      </c>
      <c r="L133" s="35" t="e">
        <f t="shared" si="5"/>
        <v>#REF!</v>
      </c>
    </row>
    <row r="134" spans="1:12">
      <c r="A134" s="9" t="e">
        <f>'Challenge 2022'!#REF!</f>
        <v>#REF!</v>
      </c>
      <c r="B134" s="9" t="e">
        <f>'Challenge 2022'!#REF!</f>
        <v>#REF!</v>
      </c>
      <c r="C134" s="9" t="e">
        <f>'Challenge 2022'!#REF!</f>
        <v>#REF!</v>
      </c>
      <c r="D134" s="9" t="e">
        <f>'Challenge 2022'!#REF!</f>
        <v>#REF!</v>
      </c>
      <c r="E134" s="35" t="e">
        <f>'Challenge 2022'!#REF!</f>
        <v>#REF!</v>
      </c>
      <c r="F134" s="35" t="e">
        <f t="shared" si="4"/>
        <v>#REF!</v>
      </c>
      <c r="G134" s="19" t="e">
        <f>'Challenge 2022'!#REF!</f>
        <v>#REF!</v>
      </c>
      <c r="H134" s="19" t="e">
        <f>'Challenge 2022'!#REF!</f>
        <v>#REF!</v>
      </c>
      <c r="I134" s="19" t="e">
        <f>'Challenge 2022'!#REF!</f>
        <v>#REF!</v>
      </c>
      <c r="J134" s="19" t="e">
        <f>'Challenge 2022'!#REF!</f>
        <v>#REF!</v>
      </c>
      <c r="K134" s="12" t="e">
        <f>'Challenge 2022'!#REF!</f>
        <v>#REF!</v>
      </c>
      <c r="L134" s="35" t="e">
        <f t="shared" si="5"/>
        <v>#REF!</v>
      </c>
    </row>
    <row r="135" spans="1:12">
      <c r="A135" s="9" t="e">
        <f>'Challenge 2022'!#REF!</f>
        <v>#REF!</v>
      </c>
      <c r="B135" s="9" t="e">
        <f>'Challenge 2022'!#REF!</f>
        <v>#REF!</v>
      </c>
      <c r="C135" s="9" t="e">
        <f>'Challenge 2022'!#REF!</f>
        <v>#REF!</v>
      </c>
      <c r="D135" s="9" t="e">
        <f>'Challenge 2022'!#REF!</f>
        <v>#REF!</v>
      </c>
      <c r="E135" s="35" t="e">
        <f>'Challenge 2022'!#REF!</f>
        <v>#REF!</v>
      </c>
      <c r="F135" s="35" t="e">
        <f t="shared" si="4"/>
        <v>#REF!</v>
      </c>
      <c r="G135" s="19" t="e">
        <f>'Challenge 2022'!#REF!</f>
        <v>#REF!</v>
      </c>
      <c r="H135" s="19" t="e">
        <f>'Challenge 2022'!#REF!</f>
        <v>#REF!</v>
      </c>
      <c r="I135" s="19" t="e">
        <f>'Challenge 2022'!#REF!</f>
        <v>#REF!</v>
      </c>
      <c r="J135" s="19" t="e">
        <f>'Challenge 2022'!#REF!</f>
        <v>#REF!</v>
      </c>
      <c r="K135" s="12" t="e">
        <f>'Challenge 2022'!#REF!</f>
        <v>#REF!</v>
      </c>
      <c r="L135" s="35" t="e">
        <f t="shared" si="5"/>
        <v>#REF!</v>
      </c>
    </row>
    <row r="136" spans="1:12">
      <c r="A136" s="9" t="e">
        <f>'Challenge 2022'!#REF!</f>
        <v>#REF!</v>
      </c>
      <c r="B136" s="9" t="e">
        <f>'Challenge 2022'!#REF!</f>
        <v>#REF!</v>
      </c>
      <c r="C136" s="9" t="e">
        <f>'Challenge 2022'!#REF!</f>
        <v>#REF!</v>
      </c>
      <c r="D136" s="9" t="e">
        <f>'Challenge 2022'!#REF!</f>
        <v>#REF!</v>
      </c>
      <c r="E136" s="35" t="e">
        <f>'Challenge 2022'!#REF!</f>
        <v>#REF!</v>
      </c>
      <c r="F136" s="35" t="e">
        <f t="shared" si="4"/>
        <v>#REF!</v>
      </c>
      <c r="G136" s="19" t="e">
        <f>'Challenge 2022'!#REF!</f>
        <v>#REF!</v>
      </c>
      <c r="H136" s="19" t="e">
        <f>'Challenge 2022'!#REF!</f>
        <v>#REF!</v>
      </c>
      <c r="I136" s="19" t="e">
        <f>'Challenge 2022'!#REF!</f>
        <v>#REF!</v>
      </c>
      <c r="J136" s="19" t="e">
        <f>'Challenge 2022'!#REF!</f>
        <v>#REF!</v>
      </c>
      <c r="K136" s="12" t="e">
        <f>'Challenge 2022'!#REF!</f>
        <v>#REF!</v>
      </c>
      <c r="L136" s="35" t="e">
        <f t="shared" si="5"/>
        <v>#REF!</v>
      </c>
    </row>
    <row r="137" spans="1:12">
      <c r="A137" s="9" t="e">
        <f>'Challenge 2022'!#REF!</f>
        <v>#REF!</v>
      </c>
      <c r="B137" s="9" t="e">
        <f>'Challenge 2022'!#REF!</f>
        <v>#REF!</v>
      </c>
      <c r="C137" s="9" t="e">
        <f>'Challenge 2022'!#REF!</f>
        <v>#REF!</v>
      </c>
      <c r="D137" s="9" t="e">
        <f>'Challenge 2022'!#REF!</f>
        <v>#REF!</v>
      </c>
      <c r="E137" s="35" t="e">
        <f>'Challenge 2022'!#REF!</f>
        <v>#REF!</v>
      </c>
      <c r="F137" s="35" t="e">
        <f t="shared" si="4"/>
        <v>#REF!</v>
      </c>
      <c r="G137" s="19" t="e">
        <f>'Challenge 2022'!#REF!</f>
        <v>#REF!</v>
      </c>
      <c r="H137" s="19" t="e">
        <f>'Challenge 2022'!#REF!</f>
        <v>#REF!</v>
      </c>
      <c r="I137" s="19" t="e">
        <f>'Challenge 2022'!#REF!</f>
        <v>#REF!</v>
      </c>
      <c r="J137" s="19" t="e">
        <f>'Challenge 2022'!#REF!</f>
        <v>#REF!</v>
      </c>
      <c r="K137" s="12" t="e">
        <f>'Challenge 2022'!#REF!</f>
        <v>#REF!</v>
      </c>
      <c r="L137" s="35" t="e">
        <f t="shared" si="5"/>
        <v>#REF!</v>
      </c>
    </row>
    <row r="138" spans="1:12">
      <c r="A138" s="9" t="e">
        <f>'Challenge 2022'!#REF!</f>
        <v>#REF!</v>
      </c>
      <c r="B138" s="9" t="e">
        <f>'Challenge 2022'!#REF!</f>
        <v>#REF!</v>
      </c>
      <c r="C138" s="9" t="e">
        <f>'Challenge 2022'!#REF!</f>
        <v>#REF!</v>
      </c>
      <c r="D138" s="9" t="e">
        <f>'Challenge 2022'!#REF!</f>
        <v>#REF!</v>
      </c>
      <c r="E138" s="35" t="e">
        <f>'Challenge 2022'!#REF!</f>
        <v>#REF!</v>
      </c>
      <c r="F138" s="35" t="e">
        <f t="shared" si="4"/>
        <v>#REF!</v>
      </c>
      <c r="G138" s="19" t="e">
        <f>'Challenge 2022'!#REF!</f>
        <v>#REF!</v>
      </c>
      <c r="H138" s="19" t="e">
        <f>'Challenge 2022'!#REF!</f>
        <v>#REF!</v>
      </c>
      <c r="I138" s="19" t="e">
        <f>'Challenge 2022'!#REF!</f>
        <v>#REF!</v>
      </c>
      <c r="J138" s="19" t="e">
        <f>'Challenge 2022'!#REF!</f>
        <v>#REF!</v>
      </c>
      <c r="K138" s="12" t="e">
        <f>'Challenge 2022'!#REF!</f>
        <v>#REF!</v>
      </c>
      <c r="L138" s="35" t="e">
        <f t="shared" si="5"/>
        <v>#REF!</v>
      </c>
    </row>
    <row r="139" spans="1:12">
      <c r="A139" s="9" t="e">
        <f>'Challenge 2022'!#REF!</f>
        <v>#REF!</v>
      </c>
      <c r="B139" s="9" t="e">
        <f>'Challenge 2022'!#REF!</f>
        <v>#REF!</v>
      </c>
      <c r="C139" s="9" t="e">
        <f>'Challenge 2022'!#REF!</f>
        <v>#REF!</v>
      </c>
      <c r="D139" s="9" t="e">
        <f>'Challenge 2022'!#REF!</f>
        <v>#REF!</v>
      </c>
      <c r="E139" s="35" t="e">
        <f>'Challenge 2022'!#REF!</f>
        <v>#REF!</v>
      </c>
      <c r="F139" s="35" t="e">
        <f t="shared" si="4"/>
        <v>#REF!</v>
      </c>
      <c r="G139" s="19" t="e">
        <f>'Challenge 2022'!#REF!</f>
        <v>#REF!</v>
      </c>
      <c r="H139" s="19" t="e">
        <f>'Challenge 2022'!#REF!</f>
        <v>#REF!</v>
      </c>
      <c r="I139" s="19" t="e">
        <f>'Challenge 2022'!#REF!</f>
        <v>#REF!</v>
      </c>
      <c r="J139" s="19" t="e">
        <f>'Challenge 2022'!#REF!</f>
        <v>#REF!</v>
      </c>
      <c r="K139" s="12" t="e">
        <f>'Challenge 2022'!#REF!</f>
        <v>#REF!</v>
      </c>
      <c r="L139" s="35" t="e">
        <f t="shared" si="5"/>
        <v>#REF!</v>
      </c>
    </row>
    <row r="140" spans="1:12">
      <c r="A140" s="9" t="e">
        <f>'Challenge 2022'!#REF!</f>
        <v>#REF!</v>
      </c>
      <c r="B140" s="9" t="e">
        <f>'Challenge 2022'!#REF!</f>
        <v>#REF!</v>
      </c>
      <c r="C140" s="9" t="e">
        <f>'Challenge 2022'!#REF!</f>
        <v>#REF!</v>
      </c>
      <c r="D140" s="9" t="e">
        <f>'Challenge 2022'!#REF!</f>
        <v>#REF!</v>
      </c>
      <c r="E140" s="35" t="e">
        <f>'Challenge 2022'!#REF!</f>
        <v>#REF!</v>
      </c>
      <c r="F140" s="35" t="e">
        <f t="shared" si="4"/>
        <v>#REF!</v>
      </c>
      <c r="G140" s="19" t="e">
        <f>'Challenge 2022'!#REF!</f>
        <v>#REF!</v>
      </c>
      <c r="H140" s="19" t="e">
        <f>'Challenge 2022'!#REF!</f>
        <v>#REF!</v>
      </c>
      <c r="I140" s="19" t="e">
        <f>'Challenge 2022'!#REF!</f>
        <v>#REF!</v>
      </c>
      <c r="J140" s="19" t="e">
        <f>'Challenge 2022'!#REF!</f>
        <v>#REF!</v>
      </c>
      <c r="K140" s="12" t="e">
        <f>'Challenge 2022'!#REF!</f>
        <v>#REF!</v>
      </c>
      <c r="L140" s="35" t="e">
        <f t="shared" si="5"/>
        <v>#REF!</v>
      </c>
    </row>
    <row r="141" spans="1:12">
      <c r="A141" s="9" t="e">
        <f>'Challenge 2022'!#REF!</f>
        <v>#REF!</v>
      </c>
      <c r="B141" s="9" t="e">
        <f>'Challenge 2022'!#REF!</f>
        <v>#REF!</v>
      </c>
      <c r="C141" s="9" t="e">
        <f>'Challenge 2022'!#REF!</f>
        <v>#REF!</v>
      </c>
      <c r="D141" s="9" t="e">
        <f>'Challenge 2022'!#REF!</f>
        <v>#REF!</v>
      </c>
      <c r="E141" s="35" t="e">
        <f>'Challenge 2022'!#REF!</f>
        <v>#REF!</v>
      </c>
      <c r="F141" s="35" t="e">
        <f t="shared" si="4"/>
        <v>#REF!</v>
      </c>
      <c r="G141" s="19" t="e">
        <f>'Challenge 2022'!#REF!</f>
        <v>#REF!</v>
      </c>
      <c r="H141" s="19" t="e">
        <f>'Challenge 2022'!#REF!</f>
        <v>#REF!</v>
      </c>
      <c r="I141" s="19" t="e">
        <f>'Challenge 2022'!#REF!</f>
        <v>#REF!</v>
      </c>
      <c r="J141" s="19" t="e">
        <f>'Challenge 2022'!#REF!</f>
        <v>#REF!</v>
      </c>
      <c r="K141" s="12" t="e">
        <f>'Challenge 2022'!#REF!</f>
        <v>#REF!</v>
      </c>
      <c r="L141" s="35" t="e">
        <f t="shared" si="5"/>
        <v>#REF!</v>
      </c>
    </row>
    <row r="142" spans="1:12">
      <c r="A142" s="9" t="e">
        <f>'Challenge 2022'!#REF!</f>
        <v>#REF!</v>
      </c>
      <c r="B142" s="9" t="e">
        <f>'Challenge 2022'!#REF!</f>
        <v>#REF!</v>
      </c>
      <c r="C142" s="9" t="e">
        <f>'Challenge 2022'!#REF!</f>
        <v>#REF!</v>
      </c>
      <c r="D142" s="9" t="e">
        <f>'Challenge 2022'!#REF!</f>
        <v>#REF!</v>
      </c>
      <c r="E142" s="35" t="e">
        <f>'Challenge 2022'!#REF!</f>
        <v>#REF!</v>
      </c>
      <c r="F142" s="35" t="e">
        <f t="shared" si="4"/>
        <v>#REF!</v>
      </c>
      <c r="G142" s="19" t="e">
        <f>'Challenge 2022'!#REF!</f>
        <v>#REF!</v>
      </c>
      <c r="H142" s="19" t="e">
        <f>'Challenge 2022'!#REF!</f>
        <v>#REF!</v>
      </c>
      <c r="I142" s="19" t="e">
        <f>'Challenge 2022'!#REF!</f>
        <v>#REF!</v>
      </c>
      <c r="J142" s="19" t="e">
        <f>'Challenge 2022'!#REF!</f>
        <v>#REF!</v>
      </c>
      <c r="K142" s="12" t="e">
        <f>'Challenge 2022'!#REF!</f>
        <v>#REF!</v>
      </c>
      <c r="L142" s="35" t="e">
        <f t="shared" si="5"/>
        <v>#REF!</v>
      </c>
    </row>
    <row r="143" spans="1:12">
      <c r="A143" s="9" t="e">
        <f>'Challenge 2022'!#REF!</f>
        <v>#REF!</v>
      </c>
      <c r="B143" s="9" t="e">
        <f>'Challenge 2022'!#REF!</f>
        <v>#REF!</v>
      </c>
      <c r="C143" s="9" t="e">
        <f>'Challenge 2022'!#REF!</f>
        <v>#REF!</v>
      </c>
      <c r="D143" s="9" t="e">
        <f>'Challenge 2022'!#REF!</f>
        <v>#REF!</v>
      </c>
      <c r="E143" s="35" t="e">
        <f>'Challenge 2022'!#REF!</f>
        <v>#REF!</v>
      </c>
      <c r="F143" s="35" t="e">
        <f t="shared" si="4"/>
        <v>#REF!</v>
      </c>
      <c r="G143" s="19" t="e">
        <f>'Challenge 2022'!#REF!</f>
        <v>#REF!</v>
      </c>
      <c r="H143" s="19" t="e">
        <f>'Challenge 2022'!#REF!</f>
        <v>#REF!</v>
      </c>
      <c r="I143" s="19" t="e">
        <f>'Challenge 2022'!#REF!</f>
        <v>#REF!</v>
      </c>
      <c r="J143" s="19" t="e">
        <f>'Challenge 2022'!#REF!</f>
        <v>#REF!</v>
      </c>
      <c r="K143" s="12" t="e">
        <f>'Challenge 2022'!#REF!</f>
        <v>#REF!</v>
      </c>
      <c r="L143" s="35" t="e">
        <f t="shared" si="5"/>
        <v>#REF!</v>
      </c>
    </row>
    <row r="144" spans="1:12">
      <c r="A144" s="9" t="e">
        <f>'Challenge 2022'!#REF!</f>
        <v>#REF!</v>
      </c>
      <c r="B144" s="9" t="e">
        <f>'Challenge 2022'!#REF!</f>
        <v>#REF!</v>
      </c>
      <c r="C144" s="9" t="e">
        <f>'Challenge 2022'!#REF!</f>
        <v>#REF!</v>
      </c>
      <c r="D144" s="9" t="e">
        <f>'Challenge 2022'!#REF!</f>
        <v>#REF!</v>
      </c>
      <c r="E144" s="35" t="e">
        <f>'Challenge 2022'!#REF!</f>
        <v>#REF!</v>
      </c>
      <c r="F144" s="35" t="e">
        <f t="shared" si="4"/>
        <v>#REF!</v>
      </c>
      <c r="G144" s="19" t="e">
        <f>'Challenge 2022'!#REF!</f>
        <v>#REF!</v>
      </c>
      <c r="H144" s="19" t="e">
        <f>'Challenge 2022'!#REF!</f>
        <v>#REF!</v>
      </c>
      <c r="I144" s="19" t="e">
        <f>'Challenge 2022'!#REF!</f>
        <v>#REF!</v>
      </c>
      <c r="J144" s="19" t="e">
        <f>'Challenge 2022'!#REF!</f>
        <v>#REF!</v>
      </c>
      <c r="K144" s="12" t="e">
        <f>'Challenge 2022'!#REF!</f>
        <v>#REF!</v>
      </c>
      <c r="L144" s="35" t="e">
        <f t="shared" si="5"/>
        <v>#REF!</v>
      </c>
    </row>
    <row r="145" spans="1:12">
      <c r="A145" s="9" t="e">
        <f>'Challenge 2022'!#REF!</f>
        <v>#REF!</v>
      </c>
      <c r="B145" s="9" t="e">
        <f>'Challenge 2022'!#REF!</f>
        <v>#REF!</v>
      </c>
      <c r="C145" s="9" t="e">
        <f>'Challenge 2022'!#REF!</f>
        <v>#REF!</v>
      </c>
      <c r="D145" s="9" t="e">
        <f>'Challenge 2022'!#REF!</f>
        <v>#REF!</v>
      </c>
      <c r="E145" s="35" t="e">
        <f>'Challenge 2022'!#REF!</f>
        <v>#REF!</v>
      </c>
      <c r="F145" s="35" t="e">
        <f t="shared" si="4"/>
        <v>#REF!</v>
      </c>
      <c r="G145" s="19" t="e">
        <f>'Challenge 2022'!#REF!</f>
        <v>#REF!</v>
      </c>
      <c r="H145" s="19" t="e">
        <f>'Challenge 2022'!#REF!</f>
        <v>#REF!</v>
      </c>
      <c r="I145" s="19" t="e">
        <f>'Challenge 2022'!#REF!</f>
        <v>#REF!</v>
      </c>
      <c r="J145" s="19" t="e">
        <f>'Challenge 2022'!#REF!</f>
        <v>#REF!</v>
      </c>
      <c r="K145" s="12" t="e">
        <f>'Challenge 2022'!#REF!</f>
        <v>#REF!</v>
      </c>
      <c r="L145" s="35" t="e">
        <f t="shared" si="5"/>
        <v>#REF!</v>
      </c>
    </row>
    <row r="146" spans="1:12">
      <c r="A146" s="9" t="e">
        <f>'Challenge 2022'!#REF!</f>
        <v>#REF!</v>
      </c>
      <c r="B146" s="9" t="e">
        <f>'Challenge 2022'!#REF!</f>
        <v>#REF!</v>
      </c>
      <c r="C146" s="9" t="e">
        <f>'Challenge 2022'!#REF!</f>
        <v>#REF!</v>
      </c>
      <c r="D146" s="9" t="e">
        <f>'Challenge 2022'!#REF!</f>
        <v>#REF!</v>
      </c>
      <c r="E146" s="35" t="e">
        <f>'Challenge 2022'!#REF!</f>
        <v>#REF!</v>
      </c>
      <c r="F146" s="35" t="e">
        <f t="shared" si="4"/>
        <v>#REF!</v>
      </c>
      <c r="G146" s="19" t="e">
        <f>'Challenge 2022'!#REF!</f>
        <v>#REF!</v>
      </c>
      <c r="H146" s="19" t="e">
        <f>'Challenge 2022'!#REF!</f>
        <v>#REF!</v>
      </c>
      <c r="I146" s="19" t="e">
        <f>'Challenge 2022'!#REF!</f>
        <v>#REF!</v>
      </c>
      <c r="J146" s="19" t="e">
        <f>'Challenge 2022'!#REF!</f>
        <v>#REF!</v>
      </c>
      <c r="K146" s="12" t="e">
        <f>'Challenge 2022'!#REF!</f>
        <v>#REF!</v>
      </c>
      <c r="L146" s="35" t="e">
        <f t="shared" si="5"/>
        <v>#REF!</v>
      </c>
    </row>
    <row r="147" spans="1:12">
      <c r="A147" s="9" t="e">
        <f>'Challenge 2022'!#REF!</f>
        <v>#REF!</v>
      </c>
      <c r="B147" s="9" t="e">
        <f>'Challenge 2022'!#REF!</f>
        <v>#REF!</v>
      </c>
      <c r="C147" s="9" t="e">
        <f>'Challenge 2022'!#REF!</f>
        <v>#REF!</v>
      </c>
      <c r="D147" s="9" t="e">
        <f>'Challenge 2022'!#REF!</f>
        <v>#REF!</v>
      </c>
      <c r="E147" s="35" t="e">
        <f>'Challenge 2022'!#REF!</f>
        <v>#REF!</v>
      </c>
      <c r="F147" s="35" t="e">
        <f t="shared" si="4"/>
        <v>#REF!</v>
      </c>
      <c r="G147" s="19" t="e">
        <f>'Challenge 2022'!#REF!</f>
        <v>#REF!</v>
      </c>
      <c r="H147" s="19" t="e">
        <f>'Challenge 2022'!#REF!</f>
        <v>#REF!</v>
      </c>
      <c r="I147" s="19" t="e">
        <f>'Challenge 2022'!#REF!</f>
        <v>#REF!</v>
      </c>
      <c r="J147" s="19" t="e">
        <f>'Challenge 2022'!#REF!</f>
        <v>#REF!</v>
      </c>
      <c r="K147" s="12" t="e">
        <f>'Challenge 2022'!#REF!</f>
        <v>#REF!</v>
      </c>
      <c r="L147" s="35" t="e">
        <f t="shared" si="5"/>
        <v>#REF!</v>
      </c>
    </row>
    <row r="148" spans="1:12">
      <c r="A148" s="9" t="e">
        <f>'Challenge 2022'!#REF!</f>
        <v>#REF!</v>
      </c>
      <c r="B148" s="9" t="e">
        <f>'Challenge 2022'!#REF!</f>
        <v>#REF!</v>
      </c>
      <c r="C148" s="9" t="e">
        <f>'Challenge 2022'!#REF!</f>
        <v>#REF!</v>
      </c>
      <c r="D148" s="9" t="e">
        <f>'Challenge 2022'!#REF!</f>
        <v>#REF!</v>
      </c>
      <c r="E148" s="35" t="e">
        <f>'Challenge 2022'!#REF!</f>
        <v>#REF!</v>
      </c>
      <c r="F148" s="35" t="e">
        <f t="shared" si="4"/>
        <v>#REF!</v>
      </c>
      <c r="G148" s="19" t="e">
        <f>'Challenge 2022'!#REF!</f>
        <v>#REF!</v>
      </c>
      <c r="H148" s="19" t="e">
        <f>'Challenge 2022'!#REF!</f>
        <v>#REF!</v>
      </c>
      <c r="I148" s="19" t="e">
        <f>'Challenge 2022'!#REF!</f>
        <v>#REF!</v>
      </c>
      <c r="J148" s="19" t="e">
        <f>'Challenge 2022'!#REF!</f>
        <v>#REF!</v>
      </c>
      <c r="K148" s="12" t="e">
        <f>'Challenge 2022'!#REF!</f>
        <v>#REF!</v>
      </c>
      <c r="L148" s="35" t="e">
        <f t="shared" si="5"/>
        <v>#REF!</v>
      </c>
    </row>
    <row r="149" spans="1:12">
      <c r="A149" s="9" t="e">
        <f>'Challenge 2022'!#REF!</f>
        <v>#REF!</v>
      </c>
      <c r="B149" s="9" t="e">
        <f>'Challenge 2022'!#REF!</f>
        <v>#REF!</v>
      </c>
      <c r="C149" s="9" t="e">
        <f>'Challenge 2022'!#REF!</f>
        <v>#REF!</v>
      </c>
      <c r="D149" s="9" t="e">
        <f>'Challenge 2022'!#REF!</f>
        <v>#REF!</v>
      </c>
      <c r="E149" s="35" t="e">
        <f>'Challenge 2022'!#REF!</f>
        <v>#REF!</v>
      </c>
      <c r="F149" s="35" t="e">
        <f t="shared" si="4"/>
        <v>#REF!</v>
      </c>
      <c r="G149" s="19" t="e">
        <f>'Challenge 2022'!#REF!</f>
        <v>#REF!</v>
      </c>
      <c r="H149" s="19" t="e">
        <f>'Challenge 2022'!#REF!</f>
        <v>#REF!</v>
      </c>
      <c r="I149" s="19" t="e">
        <f>'Challenge 2022'!#REF!</f>
        <v>#REF!</v>
      </c>
      <c r="J149" s="19" t="e">
        <f>'Challenge 2022'!#REF!</f>
        <v>#REF!</v>
      </c>
      <c r="K149" s="12" t="e">
        <f>'Challenge 2022'!#REF!</f>
        <v>#REF!</v>
      </c>
      <c r="L149" s="35" t="e">
        <f t="shared" si="5"/>
        <v>#REF!</v>
      </c>
    </row>
    <row r="150" spans="1:12">
      <c r="A150" s="9" t="e">
        <f>'Challenge 2022'!#REF!</f>
        <v>#REF!</v>
      </c>
      <c r="B150" s="9" t="e">
        <f>'Challenge 2022'!#REF!</f>
        <v>#REF!</v>
      </c>
      <c r="C150" s="9" t="e">
        <f>'Challenge 2022'!#REF!</f>
        <v>#REF!</v>
      </c>
      <c r="D150" s="9" t="e">
        <f>'Challenge 2022'!#REF!</f>
        <v>#REF!</v>
      </c>
      <c r="E150" s="35" t="e">
        <f>'Challenge 2022'!#REF!</f>
        <v>#REF!</v>
      </c>
      <c r="F150" s="35" t="e">
        <f t="shared" si="4"/>
        <v>#REF!</v>
      </c>
      <c r="G150" s="19" t="e">
        <f>'Challenge 2022'!#REF!</f>
        <v>#REF!</v>
      </c>
      <c r="H150" s="19" t="e">
        <f>'Challenge 2022'!#REF!</f>
        <v>#REF!</v>
      </c>
      <c r="I150" s="19" t="e">
        <f>'Challenge 2022'!#REF!</f>
        <v>#REF!</v>
      </c>
      <c r="J150" s="19" t="e">
        <f>'Challenge 2022'!#REF!</f>
        <v>#REF!</v>
      </c>
      <c r="K150" s="12" t="e">
        <f>'Challenge 2022'!#REF!</f>
        <v>#REF!</v>
      </c>
      <c r="L150" s="35" t="e">
        <f t="shared" si="5"/>
        <v>#REF!</v>
      </c>
    </row>
    <row r="151" spans="1:12" ht="14" thickBot="1">
      <c r="A151" s="9" t="e">
        <f>'Challenge 2022'!#REF!</f>
        <v>#REF!</v>
      </c>
      <c r="B151" s="9" t="e">
        <f>'Challenge 2022'!#REF!</f>
        <v>#REF!</v>
      </c>
      <c r="C151" s="9" t="e">
        <f>'Challenge 2022'!#REF!</f>
        <v>#REF!</v>
      </c>
      <c r="D151" s="9" t="e">
        <f>'Challenge 2022'!#REF!</f>
        <v>#REF!</v>
      </c>
      <c r="E151" s="35" t="e">
        <f>'Challenge 2022'!#REF!</f>
        <v>#REF!</v>
      </c>
      <c r="F151" s="35" t="e">
        <f t="shared" si="4"/>
        <v>#REF!</v>
      </c>
      <c r="G151" s="19" t="e">
        <f>'Challenge 2022'!#REF!</f>
        <v>#REF!</v>
      </c>
      <c r="H151" s="19" t="e">
        <f>'Challenge 2022'!#REF!</f>
        <v>#REF!</v>
      </c>
      <c r="I151" s="19" t="e">
        <f>'Challenge 2022'!#REF!</f>
        <v>#REF!</v>
      </c>
      <c r="J151" s="19" t="e">
        <f>'Challenge 2022'!#REF!</f>
        <v>#REF!</v>
      </c>
      <c r="K151" s="12" t="e">
        <f>'Challenge 2022'!#REF!</f>
        <v>#REF!</v>
      </c>
      <c r="L151" s="35" t="e">
        <f t="shared" si="5"/>
        <v>#REF!</v>
      </c>
    </row>
    <row r="152" spans="1:12" ht="14" thickBot="1">
      <c r="A152" s="24" t="str">
        <f>'Challenge 2022'!A163</f>
        <v>BOINOT</v>
      </c>
      <c r="B152" s="25" t="str">
        <f>'Challenge 2022'!B163</f>
        <v>CLEMENT</v>
      </c>
      <c r="C152" s="25" t="str">
        <f>'Challenge 2022'!C163</f>
        <v>M</v>
      </c>
      <c r="D152" s="25" t="str">
        <f>'Challenge 2022'!D163</f>
        <v>SE 4</v>
      </c>
      <c r="E152" s="34">
        <f>'Challenge 2022'!BN163</f>
        <v>560</v>
      </c>
      <c r="F152" s="34" t="e">
        <f t="shared" si="4"/>
        <v>#REF!</v>
      </c>
      <c r="G152" s="19" t="e">
        <f>'Challenge 2022'!#REF!</f>
        <v>#REF!</v>
      </c>
      <c r="H152" s="19" t="e">
        <f>'Challenge 2022'!#REF!</f>
        <v>#REF!</v>
      </c>
      <c r="I152" s="19" t="e">
        <f>'Challenge 2022'!#REF!</f>
        <v>#REF!</v>
      </c>
      <c r="J152" s="19" t="e">
        <f>'Challenge 2022'!#REF!</f>
        <v>#REF!</v>
      </c>
      <c r="K152" s="12" t="e">
        <f>'Challenge 2022'!#REF!</f>
        <v>#REF!</v>
      </c>
      <c r="L152" s="35" t="e">
        <f t="shared" si="5"/>
        <v>#REF!</v>
      </c>
    </row>
    <row r="153" spans="1:12">
      <c r="A153" s="10" t="str">
        <f>'Challenge 2022'!A164</f>
        <v>BOOSIE</v>
      </c>
      <c r="B153" s="9" t="str">
        <f>'Challenge 2022'!B164</f>
        <v>Heimanu</v>
      </c>
      <c r="C153" s="9" t="str">
        <f>'Challenge 2022'!C164</f>
        <v>M</v>
      </c>
      <c r="D153" s="9" t="str">
        <f>'Challenge 2022'!D164</f>
        <v>SE 4</v>
      </c>
      <c r="E153" s="35">
        <f>'Challenge 2022'!BN164</f>
        <v>1781.5</v>
      </c>
      <c r="F153" s="35" t="e">
        <f t="shared" si="4"/>
        <v>#REF!</v>
      </c>
      <c r="G153" s="29" t="str">
        <f>'Challenge 2022'!A208</f>
        <v>BRUYERE</v>
      </c>
      <c r="H153" s="30" t="str">
        <f>'Challenge 2022'!B208</f>
        <v>Julie</v>
      </c>
      <c r="I153" s="30" t="str">
        <f>'Challenge 2022'!C208</f>
        <v>F</v>
      </c>
      <c r="J153" s="30" t="str">
        <f>'Challenge 2022'!D208</f>
        <v>SE 4</v>
      </c>
      <c r="K153" s="17">
        <f>'Challenge 2022'!BN208</f>
        <v>439.5</v>
      </c>
      <c r="L153" s="34" t="e">
        <f t="shared" si="5"/>
        <v>#REF!</v>
      </c>
    </row>
    <row r="154" spans="1:12">
      <c r="A154" s="10" t="str">
        <f>'Challenge 2022'!A165</f>
        <v>CHASTANG</v>
      </c>
      <c r="B154" s="9" t="str">
        <f>'Challenge 2022'!B165</f>
        <v>Ludovic</v>
      </c>
      <c r="C154" s="9" t="str">
        <f>'Challenge 2022'!C165</f>
        <v>M</v>
      </c>
      <c r="D154" s="9" t="str">
        <f>'Challenge 2022'!D165</f>
        <v>SE 4</v>
      </c>
      <c r="E154" s="35">
        <f>'Challenge 2022'!BN165</f>
        <v>1833</v>
      </c>
      <c r="F154" s="35" t="e">
        <f t="shared" si="4"/>
        <v>#REF!</v>
      </c>
      <c r="G154" s="31" t="str">
        <f>'Challenge 2022'!A209</f>
        <v>CANONNE</v>
      </c>
      <c r="H154" s="19" t="str">
        <f>'Challenge 2022'!B209</f>
        <v>Emilie</v>
      </c>
      <c r="I154" s="19" t="str">
        <f>'Challenge 2022'!C209</f>
        <v>F</v>
      </c>
      <c r="J154" s="19" t="str">
        <f>'Challenge 2022'!D209</f>
        <v>SE 3</v>
      </c>
      <c r="K154" s="12">
        <f>'Challenge 2022'!BN209</f>
        <v>0</v>
      </c>
      <c r="L154" s="35" t="e">
        <f t="shared" si="5"/>
        <v>#REF!</v>
      </c>
    </row>
    <row r="155" spans="1:12">
      <c r="A155" s="10" t="str">
        <f>'Challenge 2022'!A166</f>
        <v>COURTET</v>
      </c>
      <c r="B155" s="9" t="str">
        <f>'Challenge 2022'!B166</f>
        <v>Francois</v>
      </c>
      <c r="C155" s="9" t="str">
        <f>'Challenge 2022'!C166</f>
        <v>M</v>
      </c>
      <c r="D155" s="9" t="str">
        <f>'Challenge 2022'!D166</f>
        <v>SE 3</v>
      </c>
      <c r="E155" s="35">
        <f>'Challenge 2022'!BN166</f>
        <v>0</v>
      </c>
      <c r="F155" s="35" t="e">
        <f t="shared" si="4"/>
        <v>#REF!</v>
      </c>
      <c r="G155" s="31" t="str">
        <f>'Challenge 2022'!A210</f>
        <v>CRAWFORD</v>
      </c>
      <c r="H155" s="19" t="str">
        <f>'Challenge 2022'!B210</f>
        <v>Joy</v>
      </c>
      <c r="I155" s="19" t="str">
        <f>'Challenge 2022'!C210</f>
        <v>F</v>
      </c>
      <c r="J155" s="19" t="str">
        <f>'Challenge 2022'!D210</f>
        <v>SE 4</v>
      </c>
      <c r="K155" s="12">
        <f>'Challenge 2022'!BN210</f>
        <v>871.5</v>
      </c>
      <c r="L155" s="35" t="e">
        <f t="shared" si="5"/>
        <v>#REF!</v>
      </c>
    </row>
    <row r="156" spans="1:12">
      <c r="A156" s="10" t="str">
        <f>'Challenge 2022'!A167</f>
        <v>DODARD</v>
      </c>
      <c r="B156" s="9" t="str">
        <f>'Challenge 2022'!B167</f>
        <v>Kevin</v>
      </c>
      <c r="C156" s="9" t="str">
        <f>'Challenge 2022'!C167</f>
        <v>M</v>
      </c>
      <c r="D156" s="9" t="str">
        <f>'Challenge 2022'!D167</f>
        <v>SE 4</v>
      </c>
      <c r="E156" s="35">
        <f>'Challenge 2022'!BN167</f>
        <v>606.5</v>
      </c>
      <c r="F156" s="35" t="e">
        <f t="shared" si="4"/>
        <v>#REF!</v>
      </c>
      <c r="G156" s="31" t="str">
        <f>'Challenge 2022'!A211</f>
        <v>DEDE</v>
      </c>
      <c r="H156" s="19" t="str">
        <f>'Challenge 2022'!B211</f>
        <v>Clemence</v>
      </c>
      <c r="I156" s="19" t="str">
        <f>'Challenge 2022'!C211</f>
        <v>F</v>
      </c>
      <c r="J156" s="19" t="str">
        <f>'Challenge 2022'!D211</f>
        <v>SE 3</v>
      </c>
      <c r="K156" s="12">
        <f>'Challenge 2022'!BN211</f>
        <v>392.5</v>
      </c>
      <c r="L156" s="35" t="e">
        <f t="shared" si="5"/>
        <v>#REF!</v>
      </c>
    </row>
    <row r="157" spans="1:12">
      <c r="A157" s="10" t="str">
        <f>'Challenge 2022'!A168</f>
        <v>ESTALL</v>
      </c>
      <c r="B157" s="9" t="str">
        <f>'Challenge 2022'!B168</f>
        <v>Heimanu</v>
      </c>
      <c r="C157" s="9" t="str">
        <f>'Challenge 2022'!C168</f>
        <v>M</v>
      </c>
      <c r="D157" s="9" t="str">
        <f>'Challenge 2022'!D168</f>
        <v>SE 3</v>
      </c>
      <c r="E157" s="35">
        <f>'Challenge 2022'!BN168</f>
        <v>815</v>
      </c>
      <c r="F157" s="35" t="e">
        <f t="shared" si="4"/>
        <v>#REF!</v>
      </c>
      <c r="G157" s="31" t="str">
        <f>'Challenge 2022'!A212</f>
        <v>GROSGOGEAT</v>
      </c>
      <c r="H157" s="19" t="str">
        <f>'Challenge 2022'!B212</f>
        <v>Louise</v>
      </c>
      <c r="I157" s="19" t="str">
        <f>'Challenge 2022'!C212</f>
        <v>F</v>
      </c>
      <c r="J157" s="19" t="str">
        <f>'Challenge 2022'!D212</f>
        <v>SE 2</v>
      </c>
      <c r="K157" s="12">
        <f>'Challenge 2022'!BN212</f>
        <v>0</v>
      </c>
      <c r="L157" s="35" t="e">
        <f t="shared" si="5"/>
        <v>#REF!</v>
      </c>
    </row>
    <row r="158" spans="1:12">
      <c r="A158" s="10" t="str">
        <f>'Challenge 2022'!A169</f>
        <v>FAVET</v>
      </c>
      <c r="B158" s="9" t="str">
        <f>'Challenge 2022'!B169</f>
        <v>Clement</v>
      </c>
      <c r="C158" s="9" t="str">
        <f>'Challenge 2022'!C169</f>
        <v>M</v>
      </c>
      <c r="D158" s="9" t="str">
        <f>'Challenge 2022'!D169</f>
        <v>SE 4</v>
      </c>
      <c r="E158" s="35">
        <f>'Challenge 2022'!BN169</f>
        <v>279.5</v>
      </c>
      <c r="F158" s="35" t="e">
        <f t="shared" si="4"/>
        <v>#REF!</v>
      </c>
      <c r="G158" s="31" t="str">
        <f>'Challenge 2022'!A213</f>
        <v>HAPAIRAI</v>
      </c>
      <c r="H158" s="19" t="str">
        <f>'Challenge 2022'!B213</f>
        <v>Raipo</v>
      </c>
      <c r="I158" s="19" t="str">
        <f>'Challenge 2022'!C213</f>
        <v>F</v>
      </c>
      <c r="J158" s="19" t="str">
        <f>'Challenge 2022'!D213</f>
        <v>SE 4</v>
      </c>
      <c r="K158" s="12">
        <f>'Challenge 2022'!BN213</f>
        <v>356.5</v>
      </c>
      <c r="L158" s="35" t="e">
        <f t="shared" si="5"/>
        <v>#REF!</v>
      </c>
    </row>
    <row r="159" spans="1:12">
      <c r="A159" s="10" t="str">
        <f>'Challenge 2022'!A170</f>
        <v>GLAPSKI</v>
      </c>
      <c r="B159" s="9" t="str">
        <f>'Challenge 2022'!B170</f>
        <v>Mathieu</v>
      </c>
      <c r="C159" s="9" t="str">
        <f>'Challenge 2022'!C170</f>
        <v>M</v>
      </c>
      <c r="D159" s="9" t="str">
        <f>'Challenge 2022'!D170</f>
        <v>SE 4</v>
      </c>
      <c r="E159" s="35">
        <f>'Challenge 2022'!BN170</f>
        <v>755</v>
      </c>
      <c r="F159" s="35" t="e">
        <f t="shared" si="4"/>
        <v>#REF!</v>
      </c>
      <c r="G159" s="31" t="str">
        <f>'Challenge 2022'!A214</f>
        <v>HEMINWAY</v>
      </c>
      <c r="H159" s="19" t="str">
        <f>'Challenge 2022'!B214</f>
        <v>Heirani</v>
      </c>
      <c r="I159" s="19" t="str">
        <f>'Challenge 2022'!C214</f>
        <v>F</v>
      </c>
      <c r="J159" s="19" t="str">
        <f>'Challenge 2022'!D214</f>
        <v>SE 4</v>
      </c>
      <c r="K159" s="12">
        <f>'Challenge 2022'!BN214</f>
        <v>0</v>
      </c>
      <c r="L159" s="35" t="e">
        <f t="shared" si="5"/>
        <v>#REF!</v>
      </c>
    </row>
    <row r="160" spans="1:12">
      <c r="A160" s="10" t="str">
        <f>'Challenge 2022'!A171</f>
        <v>GOBRAIT </v>
      </c>
      <c r="B160" s="9" t="str">
        <f>'Challenge 2022'!B171</f>
        <v>Toanuimarama </v>
      </c>
      <c r="C160" s="9" t="str">
        <f>'Challenge 2022'!C171</f>
        <v>M</v>
      </c>
      <c r="D160" s="9" t="str">
        <f>'Challenge 2022'!D171</f>
        <v>SE 3</v>
      </c>
      <c r="E160" s="35">
        <f>'Challenge 2022'!BN171</f>
        <v>1620</v>
      </c>
      <c r="F160" s="35" t="e">
        <f t="shared" si="4"/>
        <v>#REF!</v>
      </c>
      <c r="G160" s="31" t="str">
        <f>'Challenge 2022'!A215</f>
        <v>LAUX</v>
      </c>
      <c r="H160" s="19" t="str">
        <f>'Challenge 2022'!B215</f>
        <v>Tiffany</v>
      </c>
      <c r="I160" s="19" t="str">
        <f>'Challenge 2022'!C215</f>
        <v>F</v>
      </c>
      <c r="J160" s="19" t="str">
        <f>'Challenge 2022'!D215</f>
        <v>SE 3</v>
      </c>
      <c r="K160" s="12">
        <f>'Challenge 2022'!BN215</f>
        <v>168</v>
      </c>
      <c r="L160" s="35" t="e">
        <f t="shared" si="5"/>
        <v>#REF!</v>
      </c>
    </row>
    <row r="161" spans="1:12">
      <c r="A161" s="10" t="str">
        <f>'Challenge 2022'!A172</f>
        <v>GUILLOU</v>
      </c>
      <c r="B161" s="9" t="str">
        <f>'Challenge 2022'!B172</f>
        <v>Moana</v>
      </c>
      <c r="C161" s="9" t="str">
        <f>'Challenge 2022'!C172</f>
        <v>M</v>
      </c>
      <c r="D161" s="9" t="str">
        <f>'Challenge 2022'!D172</f>
        <v>SE 4</v>
      </c>
      <c r="E161" s="35">
        <f>'Challenge 2022'!BN172</f>
        <v>1067.75</v>
      </c>
      <c r="F161" s="35" t="e">
        <f t="shared" si="4"/>
        <v>#REF!</v>
      </c>
      <c r="G161" s="31" t="str">
        <f>'Challenge 2022'!A216</f>
        <v>MAINDRON</v>
      </c>
      <c r="H161" s="19" t="str">
        <f>'Challenge 2022'!B216</f>
        <v>Oceane</v>
      </c>
      <c r="I161" s="19" t="str">
        <f>'Challenge 2022'!C216</f>
        <v>F</v>
      </c>
      <c r="J161" s="19" t="str">
        <f>'Challenge 2022'!D216</f>
        <v>SE 3</v>
      </c>
      <c r="K161" s="12">
        <f>'Challenge 2022'!BN216</f>
        <v>991.75</v>
      </c>
      <c r="L161" s="35" t="e">
        <f t="shared" si="5"/>
        <v>#REF!</v>
      </c>
    </row>
    <row r="162" spans="1:12">
      <c r="A162" s="10" t="str">
        <f>'Challenge 2022'!A173</f>
        <v>HAYMES</v>
      </c>
      <c r="B162" s="9" t="str">
        <f>'Challenge 2022'!B173</f>
        <v>Terry</v>
      </c>
      <c r="C162" s="9" t="str">
        <f>'Challenge 2022'!C173</f>
        <v>M</v>
      </c>
      <c r="D162" s="9" t="str">
        <f>'Challenge 2022'!D173</f>
        <v>SE 2</v>
      </c>
      <c r="E162" s="35">
        <f>'Challenge 2022'!BN173</f>
        <v>575.25</v>
      </c>
      <c r="F162" s="35" t="e">
        <f t="shared" si="4"/>
        <v>#REF!</v>
      </c>
      <c r="G162" s="31" t="str">
        <f>'Challenge 2022'!A217</f>
        <v>MARIETTI</v>
      </c>
      <c r="H162" s="19" t="str">
        <f>'Challenge 2022'!B217</f>
        <v>Mareva</v>
      </c>
      <c r="I162" s="19" t="str">
        <f>'Challenge 2022'!C217</f>
        <v>F</v>
      </c>
      <c r="J162" s="19" t="str">
        <f>'Challenge 2022'!D217</f>
        <v>SE 3</v>
      </c>
      <c r="K162" s="12">
        <f>'Challenge 2022'!BN217</f>
        <v>418.25</v>
      </c>
      <c r="L162" s="35" t="e">
        <f t="shared" si="5"/>
        <v>#REF!</v>
      </c>
    </row>
    <row r="163" spans="1:12">
      <c r="A163" s="10" t="str">
        <f>'Challenge 2022'!A174</f>
        <v>HELME</v>
      </c>
      <c r="B163" s="9" t="str">
        <f>'Challenge 2022'!B174</f>
        <v>Christian</v>
      </c>
      <c r="C163" s="9" t="str">
        <f>'Challenge 2022'!C174</f>
        <v>M</v>
      </c>
      <c r="D163" s="9" t="str">
        <f>'Challenge 2022'!D174</f>
        <v>SE 4</v>
      </c>
      <c r="E163" s="35">
        <f>'Challenge 2022'!BN174</f>
        <v>117</v>
      </c>
      <c r="F163" s="35" t="e">
        <f t="shared" si="4"/>
        <v>#REF!</v>
      </c>
      <c r="G163" s="31" t="str">
        <f>'Challenge 2022'!A218</f>
        <v>MATERA</v>
      </c>
      <c r="H163" s="19" t="str">
        <f>'Challenge 2022'!B218</f>
        <v>Amandine</v>
      </c>
      <c r="I163" s="19" t="str">
        <f>'Challenge 2022'!C218</f>
        <v>F</v>
      </c>
      <c r="J163" s="19" t="str">
        <f>'Challenge 2022'!D218</f>
        <v>SE 3</v>
      </c>
      <c r="K163" s="12">
        <f>'Challenge 2022'!BN218</f>
        <v>792.75</v>
      </c>
      <c r="L163" s="35" t="e">
        <f t="shared" si="5"/>
        <v>#REF!</v>
      </c>
    </row>
    <row r="164" spans="1:12">
      <c r="A164" s="10" t="str">
        <f>'Challenge 2022'!A175</f>
        <v>HERBIN</v>
      </c>
      <c r="B164" s="9" t="str">
        <f>'Challenge 2022'!B175</f>
        <v>Mathieu</v>
      </c>
      <c r="C164" s="9" t="str">
        <f>'Challenge 2022'!C175</f>
        <v>M</v>
      </c>
      <c r="D164" s="9" t="str">
        <f>'Challenge 2022'!D175</f>
        <v>SE 3</v>
      </c>
      <c r="E164" s="35">
        <f>'Challenge 2022'!BN175</f>
        <v>388.25</v>
      </c>
      <c r="F164" s="35" t="e">
        <f t="shared" si="4"/>
        <v>#REF!</v>
      </c>
      <c r="G164" s="31" t="str">
        <f>'Challenge 2022'!A219</f>
        <v>MOU SING</v>
      </c>
      <c r="H164" s="19" t="str">
        <f>'Challenge 2022'!B219</f>
        <v>Violette</v>
      </c>
      <c r="I164" s="19" t="str">
        <f>'Challenge 2022'!C219</f>
        <v>F</v>
      </c>
      <c r="J164" s="19" t="str">
        <f>'Challenge 2022'!D219</f>
        <v>SE 4</v>
      </c>
      <c r="K164" s="12">
        <f>'Challenge 2022'!BN219</f>
        <v>417</v>
      </c>
      <c r="L164" s="35" t="e">
        <f t="shared" si="5"/>
        <v>#REF!</v>
      </c>
    </row>
    <row r="165" spans="1:12">
      <c r="A165" s="10" t="str">
        <f>'Challenge 2022'!A176</f>
        <v>HLAVEK</v>
      </c>
      <c r="B165" s="9" t="str">
        <f>'Challenge 2022'!B176</f>
        <v>FLORIAN</v>
      </c>
      <c r="C165" s="9" t="str">
        <f>'Challenge 2022'!C176</f>
        <v>M</v>
      </c>
      <c r="D165" s="9" t="str">
        <f>'Challenge 2022'!D176</f>
        <v>SE 4</v>
      </c>
      <c r="E165" s="35">
        <f>'Challenge 2022'!BN176</f>
        <v>0</v>
      </c>
      <c r="F165" s="35" t="e">
        <f t="shared" si="4"/>
        <v>#REF!</v>
      </c>
      <c r="G165" s="31" t="str">
        <f>'Challenge 2022'!A220</f>
        <v>NUI</v>
      </c>
      <c r="H165" s="19" t="str">
        <f>'Challenge 2022'!B220</f>
        <v>Heiva</v>
      </c>
      <c r="I165" s="19" t="str">
        <f>'Challenge 2022'!C220</f>
        <v>F</v>
      </c>
      <c r="J165" s="19" t="str">
        <f>'Challenge 2022'!D220</f>
        <v>SE 3</v>
      </c>
      <c r="K165" s="12">
        <f>'Challenge 2022'!BN220</f>
        <v>618.5</v>
      </c>
      <c r="L165" s="35" t="e">
        <f t="shared" si="5"/>
        <v>#REF!</v>
      </c>
    </row>
    <row r="166" spans="1:12">
      <c r="A166" s="10" t="str">
        <f>'Challenge 2022'!A177</f>
        <v>LAUSSUCQ</v>
      </c>
      <c r="B166" s="9" t="str">
        <f>'Challenge 2022'!B177</f>
        <v>Remi</v>
      </c>
      <c r="C166" s="9" t="str">
        <f>'Challenge 2022'!C177</f>
        <v>M</v>
      </c>
      <c r="D166" s="9" t="str">
        <f>'Challenge 2022'!D177</f>
        <v>SE 3</v>
      </c>
      <c r="E166" s="35">
        <f>'Challenge 2022'!BN177</f>
        <v>0</v>
      </c>
      <c r="F166" s="35" t="e">
        <f t="shared" si="4"/>
        <v>#REF!</v>
      </c>
      <c r="G166" s="31" t="str">
        <f>'Challenge 2022'!A221</f>
        <v>PERICHON</v>
      </c>
      <c r="H166" s="19" t="str">
        <f>'Challenge 2022'!B221</f>
        <v>Jessica</v>
      </c>
      <c r="I166" s="19" t="str">
        <f>'Challenge 2022'!C221</f>
        <v>F</v>
      </c>
      <c r="J166" s="19" t="str">
        <f>'Challenge 2022'!D221</f>
        <v>SE 3</v>
      </c>
      <c r="K166" s="12">
        <f>'Challenge 2022'!BN221</f>
        <v>666</v>
      </c>
      <c r="L166" s="35" t="e">
        <f t="shared" si="5"/>
        <v>#REF!</v>
      </c>
    </row>
    <row r="167" spans="1:12">
      <c r="A167" s="10" t="str">
        <f>'Challenge 2022'!A178</f>
        <v>LOUIS</v>
      </c>
      <c r="B167" s="9" t="str">
        <f>'Challenge 2022'!B178</f>
        <v>FADIE</v>
      </c>
      <c r="C167" s="9" t="str">
        <f>'Challenge 2022'!C178</f>
        <v>M</v>
      </c>
      <c r="D167" s="9" t="str">
        <f>'Challenge 2022'!D178</f>
        <v>SE 2</v>
      </c>
      <c r="E167" s="35">
        <f>'Challenge 2022'!BN178</f>
        <v>0</v>
      </c>
      <c r="F167" s="35" t="e">
        <f t="shared" si="4"/>
        <v>#REF!</v>
      </c>
      <c r="G167" s="31" t="str">
        <f>'Challenge 2022'!A222</f>
        <v>RAUBY</v>
      </c>
      <c r="H167" s="19" t="str">
        <f>'Challenge 2022'!B222</f>
        <v>Guenaelle</v>
      </c>
      <c r="I167" s="19" t="str">
        <f>'Challenge 2022'!C222</f>
        <v>F</v>
      </c>
      <c r="J167" s="19" t="str">
        <f>'Challenge 2022'!D222</f>
        <v>SE 4</v>
      </c>
      <c r="K167" s="12">
        <f>'Challenge 2022'!BN222</f>
        <v>702.75</v>
      </c>
      <c r="L167" s="35" t="e">
        <f t="shared" si="5"/>
        <v>#REF!</v>
      </c>
    </row>
    <row r="168" spans="1:12">
      <c r="A168" s="10" t="str">
        <f>'Challenge 2022'!A179</f>
        <v>LUBIN</v>
      </c>
      <c r="B168" s="9" t="str">
        <f>'Challenge 2022'!B179</f>
        <v>Thomas</v>
      </c>
      <c r="C168" s="9" t="str">
        <f>'Challenge 2022'!C179</f>
        <v>M</v>
      </c>
      <c r="D168" s="9" t="str">
        <f>'Challenge 2022'!D179</f>
        <v>SE 3</v>
      </c>
      <c r="E168" s="35">
        <f>'Challenge 2022'!BN179</f>
        <v>1395</v>
      </c>
      <c r="F168" s="35" t="e">
        <f t="shared" si="4"/>
        <v>#REF!</v>
      </c>
      <c r="G168" s="31" t="str">
        <f>'Challenge 2022'!A223</f>
        <v>VERMEULEN</v>
      </c>
      <c r="H168" s="19" t="str">
        <f>'Challenge 2022'!B223</f>
        <v>Raphaelle</v>
      </c>
      <c r="I168" s="19" t="str">
        <f>'Challenge 2022'!C223</f>
        <v>F</v>
      </c>
      <c r="J168" s="19" t="str">
        <f>'Challenge 2022'!D223</f>
        <v>SE 4</v>
      </c>
      <c r="K168" s="12">
        <f>'Challenge 2022'!BN223</f>
        <v>0</v>
      </c>
      <c r="L168" s="35" t="e">
        <f t="shared" si="5"/>
        <v>#REF!</v>
      </c>
    </row>
    <row r="169" spans="1:12">
      <c r="A169" s="10" t="str">
        <f>'Challenge 2022'!A180</f>
        <v>MARESCOT</v>
      </c>
      <c r="B169" s="9" t="str">
        <f>'Challenge 2022'!B180</f>
        <v>Hoani</v>
      </c>
      <c r="C169" s="9" t="str">
        <f>'Challenge 2022'!C180</f>
        <v>M</v>
      </c>
      <c r="D169" s="9" t="str">
        <f>'Challenge 2022'!D180</f>
        <v>SE 4</v>
      </c>
      <c r="E169" s="35">
        <f>'Challenge 2022'!BN180</f>
        <v>654</v>
      </c>
      <c r="F169" s="35" t="e">
        <f t="shared" si="4"/>
        <v>#REF!</v>
      </c>
      <c r="G169" s="31" t="str">
        <f>'Challenge 2022'!A224</f>
        <v>CRAWFORD</v>
      </c>
      <c r="H169" s="19" t="str">
        <f>'Challenge 2022'!B224</f>
        <v>Kylie</v>
      </c>
      <c r="I169" s="19" t="str">
        <f>'Challenge 2022'!C224</f>
        <v>F</v>
      </c>
      <c r="J169" s="19" t="str">
        <f>'Challenge 2022'!D224</f>
        <v>SE 4</v>
      </c>
      <c r="K169" s="12">
        <f>'Challenge 2022'!BN224</f>
        <v>416.25</v>
      </c>
      <c r="L169" s="35" t="e">
        <f t="shared" si="5"/>
        <v>#REF!</v>
      </c>
    </row>
    <row r="170" spans="1:12">
      <c r="A170" s="10" t="str">
        <f>'Challenge 2022'!A181</f>
        <v>MOREL</v>
      </c>
      <c r="B170" s="9" t="str">
        <f>'Challenge 2022'!B181</f>
        <v>Matthieu</v>
      </c>
      <c r="C170" s="9" t="str">
        <f>'Challenge 2022'!C181</f>
        <v>M</v>
      </c>
      <c r="D170" s="9" t="str">
        <f>'Challenge 2022'!D181</f>
        <v>SE 1</v>
      </c>
      <c r="E170" s="35">
        <f>'Challenge 2022'!BN181</f>
        <v>92.25</v>
      </c>
      <c r="F170" s="35" t="e">
        <f t="shared" si="4"/>
        <v>#REF!</v>
      </c>
      <c r="G170" s="31" t="str">
        <f>'Challenge 2022'!A225</f>
        <v>OTCENASEK</v>
      </c>
      <c r="H170" s="19" t="str">
        <f>'Challenge 2022'!B225</f>
        <v>Imihau</v>
      </c>
      <c r="I170" s="19" t="str">
        <f>'Challenge 2022'!C225</f>
        <v>F</v>
      </c>
      <c r="J170" s="19" t="str">
        <f>'Challenge 2022'!D225</f>
        <v>SE 1</v>
      </c>
      <c r="K170" s="12">
        <f>'Challenge 2022'!BN225</f>
        <v>392</v>
      </c>
      <c r="L170" s="35" t="e">
        <f t="shared" si="5"/>
        <v>#REF!</v>
      </c>
    </row>
    <row r="171" spans="1:12">
      <c r="A171" s="10" t="str">
        <f>'Challenge 2022'!A182</f>
        <v>NATUA</v>
      </c>
      <c r="B171" s="9" t="str">
        <f>'Challenge 2022'!B182</f>
        <v>Taaroa Arii</v>
      </c>
      <c r="C171" s="9" t="str">
        <f>'Challenge 2022'!C182</f>
        <v>M</v>
      </c>
      <c r="D171" s="9" t="str">
        <f>'Challenge 2022'!D182</f>
        <v>SE 4</v>
      </c>
      <c r="E171" s="35">
        <f>'Challenge 2022'!BN182</f>
        <v>311.25</v>
      </c>
      <c r="F171" s="35" t="e">
        <f t="shared" si="4"/>
        <v>#REF!</v>
      </c>
      <c r="G171" s="31" t="str">
        <f>'Challenge 2022'!A226</f>
        <v>HAHN</v>
      </c>
      <c r="H171" s="19" t="str">
        <f>'Challenge 2022'!B226</f>
        <v>Lou</v>
      </c>
      <c r="I171" s="19" t="str">
        <f>'Challenge 2022'!C226</f>
        <v>F</v>
      </c>
      <c r="J171" s="19" t="str">
        <f>'Challenge 2022'!D226</f>
        <v>SE 1</v>
      </c>
      <c r="K171" s="12">
        <f>'Challenge 2022'!BN226</f>
        <v>390</v>
      </c>
      <c r="L171" s="35" t="e">
        <f t="shared" si="5"/>
        <v>#REF!</v>
      </c>
    </row>
    <row r="172" spans="1:12">
      <c r="A172" s="10" t="str">
        <f>'Challenge 2022'!A183</f>
        <v>PAGE</v>
      </c>
      <c r="B172" s="9" t="str">
        <f>'Challenge 2022'!B183</f>
        <v>PIERRICK</v>
      </c>
      <c r="C172" s="9" t="str">
        <f>'Challenge 2022'!C183</f>
        <v>M</v>
      </c>
      <c r="D172" s="9" t="str">
        <f>'Challenge 2022'!D183</f>
        <v>SE 4</v>
      </c>
      <c r="E172" s="35">
        <f>'Challenge 2022'!BN183</f>
        <v>0</v>
      </c>
      <c r="F172" s="35" t="e">
        <f t="shared" si="4"/>
        <v>#REF!</v>
      </c>
      <c r="G172" s="31" t="str">
        <f>'Challenge 2022'!A227</f>
        <v>MOREAU</v>
      </c>
      <c r="H172" s="19" t="str">
        <f>'Challenge 2022'!B227</f>
        <v>Pauline</v>
      </c>
      <c r="I172" s="19" t="str">
        <f>'Challenge 2022'!C227</f>
        <v>F</v>
      </c>
      <c r="J172" s="19" t="str">
        <f>'Challenge 2022'!D227</f>
        <v>SE 4</v>
      </c>
      <c r="K172" s="12">
        <f>'Challenge 2022'!BN227</f>
        <v>427.5</v>
      </c>
      <c r="L172" s="35" t="e">
        <f t="shared" si="5"/>
        <v>#REF!</v>
      </c>
    </row>
    <row r="173" spans="1:12">
      <c r="A173" s="10" t="str">
        <f>'Challenge 2022'!A184</f>
        <v>PLANQUES</v>
      </c>
      <c r="B173" s="9" t="str">
        <f>'Challenge 2022'!B184</f>
        <v>Olivier</v>
      </c>
      <c r="C173" s="9" t="str">
        <f>'Challenge 2022'!C184</f>
        <v>M</v>
      </c>
      <c r="D173" s="9" t="str">
        <f>'Challenge 2022'!D184</f>
        <v>SE 4</v>
      </c>
      <c r="E173" s="35">
        <f>'Challenge 2022'!BN184</f>
        <v>510</v>
      </c>
      <c r="F173" s="35" t="e">
        <f t="shared" si="4"/>
        <v>#REF!</v>
      </c>
      <c r="G173" s="31" t="str">
        <f>'Challenge 2022'!A228</f>
        <v>LE GALL</v>
      </c>
      <c r="H173" s="19" t="str">
        <f>'Challenge 2022'!B228</f>
        <v>Katell</v>
      </c>
      <c r="I173" s="19" t="str">
        <f>'Challenge 2022'!C228</f>
        <v>F</v>
      </c>
      <c r="J173" s="19" t="str">
        <f>'Challenge 2022'!D228</f>
        <v>SE 2</v>
      </c>
      <c r="K173" s="12">
        <f>'Challenge 2022'!BN228</f>
        <v>640.75</v>
      </c>
      <c r="L173" s="35" t="e">
        <f t="shared" si="5"/>
        <v>#REF!</v>
      </c>
    </row>
    <row r="174" spans="1:12">
      <c r="A174" s="10" t="str">
        <f>'Challenge 2022'!A185</f>
        <v>POULAIN</v>
      </c>
      <c r="B174" s="9" t="str">
        <f>'Challenge 2022'!B185</f>
        <v>Teva</v>
      </c>
      <c r="C174" s="9" t="str">
        <f>'Challenge 2022'!C185</f>
        <v>M</v>
      </c>
      <c r="D174" s="9" t="str">
        <f>'Challenge 2022'!D185</f>
        <v>SE 4</v>
      </c>
      <c r="E174" s="35">
        <f>'Challenge 2022'!BN185</f>
        <v>840</v>
      </c>
      <c r="F174" s="35" t="e">
        <f t="shared" si="4"/>
        <v>#REF!</v>
      </c>
      <c r="G174" s="31" t="str">
        <f>'Challenge 2022'!A229</f>
        <v>ORUS CATALAN</v>
      </c>
      <c r="H174" s="19" t="str">
        <f>'Challenge 2022'!B229</f>
        <v>Anaïs</v>
      </c>
      <c r="I174" s="19" t="str">
        <f>'Challenge 2022'!C229</f>
        <v>F</v>
      </c>
      <c r="J174" s="19" t="str">
        <f>'Challenge 2022'!D229</f>
        <v>SE 2</v>
      </c>
      <c r="K174" s="12">
        <f>'Challenge 2022'!BN229</f>
        <v>127.5</v>
      </c>
      <c r="L174" s="35" t="e">
        <f t="shared" si="5"/>
        <v>#REF!</v>
      </c>
    </row>
    <row r="175" spans="1:12">
      <c r="A175" s="10" t="str">
        <f>'Challenge 2022'!A186</f>
        <v>RIMAUD</v>
      </c>
      <c r="B175" s="9" t="str">
        <f>'Challenge 2022'!B186</f>
        <v>Jean Marc</v>
      </c>
      <c r="C175" s="9" t="str">
        <f>'Challenge 2022'!C186</f>
        <v>M</v>
      </c>
      <c r="D175" s="9" t="str">
        <f>'Challenge 2022'!D186</f>
        <v>SE 3</v>
      </c>
      <c r="E175" s="35">
        <f>'Challenge 2022'!BN186</f>
        <v>2057.5</v>
      </c>
      <c r="F175" s="35" t="e">
        <f t="shared" si="4"/>
        <v>#REF!</v>
      </c>
      <c r="G175" s="31" t="str">
        <f>'Challenge 2022'!A230</f>
        <v>LO WING</v>
      </c>
      <c r="H175" s="19" t="str">
        <f>'Challenge 2022'!B230</f>
        <v>Marae</v>
      </c>
      <c r="I175" s="19" t="str">
        <f>'Challenge 2022'!C230</f>
        <v>F</v>
      </c>
      <c r="J175" s="19" t="str">
        <f>'Challenge 2022'!D230</f>
        <v>SE 3</v>
      </c>
      <c r="K175" s="12">
        <f>'Challenge 2022'!BN230</f>
        <v>42.5</v>
      </c>
      <c r="L175" s="35" t="e">
        <f t="shared" si="5"/>
        <v>#REF!</v>
      </c>
    </row>
    <row r="176" spans="1:12">
      <c r="A176" s="10" t="str">
        <f>'Challenge 2022'!A187</f>
        <v>ROYER</v>
      </c>
      <c r="B176" s="9" t="str">
        <f>'Challenge 2022'!B187</f>
        <v>Antoine</v>
      </c>
      <c r="C176" s="9" t="str">
        <f>'Challenge 2022'!C187</f>
        <v>M</v>
      </c>
      <c r="D176" s="9" t="str">
        <f>'Challenge 2022'!D187</f>
        <v>SE 3</v>
      </c>
      <c r="E176" s="35">
        <f>'Challenge 2022'!BN187</f>
        <v>163.5</v>
      </c>
      <c r="F176" s="35" t="e">
        <f t="shared" si="4"/>
        <v>#REF!</v>
      </c>
      <c r="G176" s="31" t="str">
        <f>'Challenge 2022'!A231</f>
        <v>BIEZ</v>
      </c>
      <c r="H176" s="19" t="str">
        <f>'Challenge 2022'!B231</f>
        <v>Sarah</v>
      </c>
      <c r="I176" s="19" t="str">
        <f>'Challenge 2022'!C231</f>
        <v>F</v>
      </c>
      <c r="J176" s="19" t="str">
        <f>'Challenge 2022'!D231</f>
        <v>SE 3</v>
      </c>
      <c r="K176" s="12">
        <f>'Challenge 2022'!BN231</f>
        <v>98</v>
      </c>
      <c r="L176" s="35" t="e">
        <f t="shared" si="5"/>
        <v>#REF!</v>
      </c>
    </row>
    <row r="177" spans="1:12">
      <c r="A177" s="10" t="str">
        <f>'Challenge 2022'!A188</f>
        <v>SEGARD</v>
      </c>
      <c r="B177" s="9" t="str">
        <f>'Challenge 2022'!B188</f>
        <v>REMY</v>
      </c>
      <c r="C177" s="9" t="str">
        <f>'Challenge 2022'!C188</f>
        <v>M</v>
      </c>
      <c r="D177" s="9" t="str">
        <f>'Challenge 2022'!D188</f>
        <v>SE 2</v>
      </c>
      <c r="E177" s="35">
        <f>'Challenge 2022'!BN188</f>
        <v>0</v>
      </c>
      <c r="F177" s="35" t="e">
        <f t="shared" si="4"/>
        <v>#REF!</v>
      </c>
      <c r="G177" s="31" t="str">
        <f>'Challenge 2022'!A232</f>
        <v>RAAPOTO</v>
      </c>
      <c r="H177" s="19" t="str">
        <f>'Challenge 2022'!B232</f>
        <v>Ra I Maeva</v>
      </c>
      <c r="I177" s="19" t="str">
        <f>'Challenge 2022'!C232</f>
        <v>F</v>
      </c>
      <c r="J177" s="19" t="str">
        <f>'Challenge 2022'!D232</f>
        <v>SE 3</v>
      </c>
      <c r="K177" s="12">
        <f>'Challenge 2022'!BN232</f>
        <v>52</v>
      </c>
      <c r="L177" s="35" t="e">
        <f t="shared" si="5"/>
        <v>#REF!</v>
      </c>
    </row>
    <row r="178" spans="1:12">
      <c r="A178" s="10" t="str">
        <f>'Challenge 2022'!A189</f>
        <v>SERENI</v>
      </c>
      <c r="B178" s="9" t="str">
        <f>'Challenge 2022'!B189</f>
        <v>Jean Gwenael</v>
      </c>
      <c r="C178" s="9" t="str">
        <f>'Challenge 2022'!C189</f>
        <v>M</v>
      </c>
      <c r="D178" s="9" t="str">
        <f>'Challenge 2022'!D189</f>
        <v>SE 3</v>
      </c>
      <c r="E178" s="35">
        <f>'Challenge 2022'!BN189</f>
        <v>0</v>
      </c>
      <c r="F178" s="35" t="e">
        <f t="shared" si="4"/>
        <v>#REF!</v>
      </c>
      <c r="G178" s="31" t="str">
        <f>'Challenge 2022'!A233</f>
        <v>TRANQUILLIN</v>
      </c>
      <c r="H178" s="19" t="str">
        <f>'Challenge 2022'!B233</f>
        <v>Hélène</v>
      </c>
      <c r="I178" s="19" t="str">
        <f>'Challenge 2022'!C233</f>
        <v>F</v>
      </c>
      <c r="J178" s="19" t="str">
        <f>'Challenge 2022'!D233</f>
        <v>SE 2</v>
      </c>
      <c r="K178" s="12">
        <f>'Challenge 2022'!BN233</f>
        <v>192</v>
      </c>
      <c r="L178" s="35" t="e">
        <f t="shared" si="5"/>
        <v>#REF!</v>
      </c>
    </row>
    <row r="179" spans="1:12">
      <c r="A179" s="10" t="str">
        <f>'Challenge 2022'!A190</f>
        <v>SUCHET</v>
      </c>
      <c r="B179" s="9" t="str">
        <f>'Challenge 2022'!B190</f>
        <v>BE</v>
      </c>
      <c r="C179" s="9" t="str">
        <f>'Challenge 2022'!C190</f>
        <v>M</v>
      </c>
      <c r="D179" s="9" t="str">
        <f>'Challenge 2022'!D190</f>
        <v>SE 3</v>
      </c>
      <c r="E179" s="35">
        <f>'Challenge 2022'!BN190</f>
        <v>262.5</v>
      </c>
      <c r="F179" s="35" t="e">
        <f t="shared" si="4"/>
        <v>#REF!</v>
      </c>
      <c r="G179" s="31" t="e">
        <f>'Challenge 2022'!#REF!</f>
        <v>#REF!</v>
      </c>
      <c r="H179" s="19" t="e">
        <f>'Challenge 2022'!#REF!</f>
        <v>#REF!</v>
      </c>
      <c r="I179" s="19" t="e">
        <f>'Challenge 2022'!#REF!</f>
        <v>#REF!</v>
      </c>
      <c r="J179" s="19" t="e">
        <f>'Challenge 2022'!#REF!</f>
        <v>#REF!</v>
      </c>
      <c r="K179" s="12" t="e">
        <f>'Challenge 2022'!#REF!</f>
        <v>#REF!</v>
      </c>
      <c r="L179" s="35" t="e">
        <f t="shared" si="5"/>
        <v>#REF!</v>
      </c>
    </row>
    <row r="180" spans="1:12">
      <c r="A180" s="10" t="str">
        <f>'Challenge 2022'!A191</f>
        <v>TANRET</v>
      </c>
      <c r="B180" s="9" t="str">
        <f>'Challenge 2022'!B191</f>
        <v>Donatien</v>
      </c>
      <c r="C180" s="9" t="str">
        <f>'Challenge 2022'!C191</f>
        <v>M</v>
      </c>
      <c r="D180" s="9" t="str">
        <f>'Challenge 2022'!D191</f>
        <v>SE 4</v>
      </c>
      <c r="E180" s="35">
        <f>'Challenge 2022'!BN191</f>
        <v>439</v>
      </c>
      <c r="F180" s="35" t="e">
        <f t="shared" si="4"/>
        <v>#REF!</v>
      </c>
      <c r="G180" s="31" t="e">
        <f>'Challenge 2022'!#REF!</f>
        <v>#REF!</v>
      </c>
      <c r="H180" s="19" t="e">
        <f>'Challenge 2022'!#REF!</f>
        <v>#REF!</v>
      </c>
      <c r="I180" s="19" t="e">
        <f>'Challenge 2022'!#REF!</f>
        <v>#REF!</v>
      </c>
      <c r="J180" s="19" t="e">
        <f>'Challenge 2022'!#REF!</f>
        <v>#REF!</v>
      </c>
      <c r="K180" s="12" t="e">
        <f>'Challenge 2022'!#REF!</f>
        <v>#REF!</v>
      </c>
      <c r="L180" s="35" t="e">
        <f t="shared" si="5"/>
        <v>#REF!</v>
      </c>
    </row>
    <row r="181" spans="1:12">
      <c r="A181" s="10" t="str">
        <f>'Challenge 2022'!A192</f>
        <v>TEAE</v>
      </c>
      <c r="B181" s="9" t="str">
        <f>'Challenge 2022'!B192</f>
        <v>Michel</v>
      </c>
      <c r="C181" s="9" t="str">
        <f>'Challenge 2022'!C192</f>
        <v>M</v>
      </c>
      <c r="D181" s="9" t="str">
        <f>'Challenge 2022'!D192</f>
        <v>SE 4</v>
      </c>
      <c r="E181" s="35">
        <f>'Challenge 2022'!BN192</f>
        <v>1400.5</v>
      </c>
      <c r="F181" s="35" t="e">
        <f t="shared" si="4"/>
        <v>#REF!</v>
      </c>
      <c r="G181" s="31" t="e">
        <f>'Challenge 2022'!#REF!</f>
        <v>#REF!</v>
      </c>
      <c r="H181" s="19" t="e">
        <f>'Challenge 2022'!#REF!</f>
        <v>#REF!</v>
      </c>
      <c r="I181" s="19" t="e">
        <f>'Challenge 2022'!#REF!</f>
        <v>#REF!</v>
      </c>
      <c r="J181" s="19" t="e">
        <f>'Challenge 2022'!#REF!</f>
        <v>#REF!</v>
      </c>
      <c r="K181" s="12" t="e">
        <f>'Challenge 2022'!#REF!</f>
        <v>#REF!</v>
      </c>
      <c r="L181" s="35" t="e">
        <f t="shared" si="5"/>
        <v>#REF!</v>
      </c>
    </row>
    <row r="182" spans="1:12">
      <c r="A182" s="10" t="str">
        <f>'Challenge 2022'!A193</f>
        <v>THIEME</v>
      </c>
      <c r="B182" s="9" t="str">
        <f>'Challenge 2022'!B193</f>
        <v>Pierrot Kurt</v>
      </c>
      <c r="C182" s="9" t="str">
        <f>'Challenge 2022'!C193</f>
        <v>M</v>
      </c>
      <c r="D182" s="9" t="str">
        <f>'Challenge 2022'!D193</f>
        <v>SE 3</v>
      </c>
      <c r="E182" s="35">
        <f>'Challenge 2022'!BN193</f>
        <v>170.5</v>
      </c>
      <c r="F182" s="35" t="e">
        <f t="shared" si="4"/>
        <v>#REF!</v>
      </c>
      <c r="G182" s="31" t="e">
        <f>'Challenge 2022'!#REF!</f>
        <v>#REF!</v>
      </c>
      <c r="H182" s="19" t="e">
        <f>'Challenge 2022'!#REF!</f>
        <v>#REF!</v>
      </c>
      <c r="I182" s="19" t="e">
        <f>'Challenge 2022'!#REF!</f>
        <v>#REF!</v>
      </c>
      <c r="J182" s="19" t="e">
        <f>'Challenge 2022'!#REF!</f>
        <v>#REF!</v>
      </c>
      <c r="K182" s="12" t="e">
        <f>'Challenge 2022'!#REF!</f>
        <v>#REF!</v>
      </c>
      <c r="L182" s="35" t="e">
        <f t="shared" si="5"/>
        <v>#REF!</v>
      </c>
    </row>
    <row r="183" spans="1:12">
      <c r="A183" s="10" t="str">
        <f>'Challenge 2022'!A194</f>
        <v>TROQUENET</v>
      </c>
      <c r="B183" s="9" t="str">
        <f>'Challenge 2022'!B194</f>
        <v>Damien</v>
      </c>
      <c r="C183" s="9" t="str">
        <f>'Challenge 2022'!C194</f>
        <v>M</v>
      </c>
      <c r="D183" s="9" t="str">
        <f>'Challenge 2022'!D194</f>
        <v>SE 4</v>
      </c>
      <c r="E183" s="35">
        <f>'Challenge 2022'!BN194</f>
        <v>1580</v>
      </c>
      <c r="F183" s="35" t="e">
        <f t="shared" si="4"/>
        <v>#REF!</v>
      </c>
      <c r="G183" s="31" t="e">
        <f>'Challenge 2022'!#REF!</f>
        <v>#REF!</v>
      </c>
      <c r="H183" s="19" t="e">
        <f>'Challenge 2022'!#REF!</f>
        <v>#REF!</v>
      </c>
      <c r="I183" s="19" t="e">
        <f>'Challenge 2022'!#REF!</f>
        <v>#REF!</v>
      </c>
      <c r="J183" s="19" t="e">
        <f>'Challenge 2022'!#REF!</f>
        <v>#REF!</v>
      </c>
      <c r="K183" s="12" t="e">
        <f>'Challenge 2022'!#REF!</f>
        <v>#REF!</v>
      </c>
      <c r="L183" s="35" t="e">
        <f t="shared" si="5"/>
        <v>#REF!</v>
      </c>
    </row>
    <row r="184" spans="1:12">
      <c r="A184" s="10" t="str">
        <f>'Challenge 2022'!A195</f>
        <v>VERNAUDON</v>
      </c>
      <c r="B184" s="9" t="str">
        <f>'Challenge 2022'!B195</f>
        <v>KLINT</v>
      </c>
      <c r="C184" s="9" t="str">
        <f>'Challenge 2022'!C195</f>
        <v>M</v>
      </c>
      <c r="D184" s="9" t="str">
        <f>'Challenge 2022'!D195</f>
        <v>SE 4</v>
      </c>
      <c r="E184" s="35">
        <f>'Challenge 2022'!BN195</f>
        <v>744.75</v>
      </c>
      <c r="F184" s="35" t="e">
        <f t="shared" si="4"/>
        <v>#REF!</v>
      </c>
      <c r="G184" s="31" t="e">
        <f>'Challenge 2022'!#REF!</f>
        <v>#REF!</v>
      </c>
      <c r="H184" s="19" t="e">
        <f>'Challenge 2022'!#REF!</f>
        <v>#REF!</v>
      </c>
      <c r="I184" s="19" t="e">
        <f>'Challenge 2022'!#REF!</f>
        <v>#REF!</v>
      </c>
      <c r="J184" s="19" t="e">
        <f>'Challenge 2022'!#REF!</f>
        <v>#REF!</v>
      </c>
      <c r="K184" s="12" t="e">
        <f>'Challenge 2022'!#REF!</f>
        <v>#REF!</v>
      </c>
      <c r="L184" s="35" t="e">
        <f t="shared" si="5"/>
        <v>#REF!</v>
      </c>
    </row>
    <row r="185" spans="1:12">
      <c r="A185" s="10" t="str">
        <f>'Challenge 2022'!A196</f>
        <v>VERNAUDON</v>
      </c>
      <c r="B185" s="9" t="str">
        <f>'Challenge 2022'!B196</f>
        <v>Henere</v>
      </c>
      <c r="C185" s="9" t="str">
        <f>'Challenge 2022'!C196</f>
        <v>M</v>
      </c>
      <c r="D185" s="9" t="str">
        <f>'Challenge 2022'!D196</f>
        <v>SE 3</v>
      </c>
      <c r="E185" s="35">
        <f>'Challenge 2022'!BN196</f>
        <v>384.75</v>
      </c>
      <c r="F185" s="35" t="e">
        <f t="shared" si="4"/>
        <v>#REF!</v>
      </c>
      <c r="G185" s="31" t="e">
        <f>'Challenge 2022'!#REF!</f>
        <v>#REF!</v>
      </c>
      <c r="H185" s="19" t="e">
        <f>'Challenge 2022'!#REF!</f>
        <v>#REF!</v>
      </c>
      <c r="I185" s="19" t="e">
        <f>'Challenge 2022'!#REF!</f>
        <v>#REF!</v>
      </c>
      <c r="J185" s="19" t="e">
        <f>'Challenge 2022'!#REF!</f>
        <v>#REF!</v>
      </c>
      <c r="K185" s="12" t="e">
        <f>'Challenge 2022'!#REF!</f>
        <v>#REF!</v>
      </c>
      <c r="L185" s="35" t="e">
        <f t="shared" si="5"/>
        <v>#REF!</v>
      </c>
    </row>
    <row r="186" spans="1:12">
      <c r="A186" s="10" t="str">
        <f>'Challenge 2022'!A197</f>
        <v>VONGUE</v>
      </c>
      <c r="B186" s="9" t="str">
        <f>'Challenge 2022'!B197</f>
        <v>Olomana</v>
      </c>
      <c r="C186" s="9" t="str">
        <f>'Challenge 2022'!C197</f>
        <v>M</v>
      </c>
      <c r="D186" s="9" t="str">
        <f>'Challenge 2022'!D197</f>
        <v>SE 4</v>
      </c>
      <c r="E186" s="35">
        <f>'Challenge 2022'!BN197</f>
        <v>312.5</v>
      </c>
      <c r="F186" s="35" t="e">
        <f t="shared" si="4"/>
        <v>#REF!</v>
      </c>
      <c r="G186" s="31" t="e">
        <f>'Challenge 2022'!#REF!</f>
        <v>#REF!</v>
      </c>
      <c r="H186" s="19" t="e">
        <f>'Challenge 2022'!#REF!</f>
        <v>#REF!</v>
      </c>
      <c r="I186" s="19" t="e">
        <f>'Challenge 2022'!#REF!</f>
        <v>#REF!</v>
      </c>
      <c r="J186" s="19" t="e">
        <f>'Challenge 2022'!#REF!</f>
        <v>#REF!</v>
      </c>
      <c r="K186" s="12" t="e">
        <f>'Challenge 2022'!#REF!</f>
        <v>#REF!</v>
      </c>
      <c r="L186" s="35" t="e">
        <f t="shared" si="5"/>
        <v>#REF!</v>
      </c>
    </row>
    <row r="187" spans="1:12">
      <c r="A187" s="10" t="str">
        <f>'Challenge 2022'!A198</f>
        <v>WONG</v>
      </c>
      <c r="B187" s="9" t="str">
        <f>'Challenge 2022'!B198</f>
        <v>RANDY</v>
      </c>
      <c r="C187" s="9" t="str">
        <f>'Challenge 2022'!C198</f>
        <v>M</v>
      </c>
      <c r="D187" s="9" t="str">
        <f>'Challenge 2022'!D198</f>
        <v>SE 4</v>
      </c>
      <c r="E187" s="35">
        <f>'Challenge 2022'!BN198</f>
        <v>471.5</v>
      </c>
      <c r="F187" s="35" t="e">
        <f t="shared" si="4"/>
        <v>#REF!</v>
      </c>
      <c r="G187" s="31" t="e">
        <f>'Challenge 2022'!#REF!</f>
        <v>#REF!</v>
      </c>
      <c r="H187" s="19" t="e">
        <f>'Challenge 2022'!#REF!</f>
        <v>#REF!</v>
      </c>
      <c r="I187" s="19" t="e">
        <f>'Challenge 2022'!#REF!</f>
        <v>#REF!</v>
      </c>
      <c r="J187" s="19" t="e">
        <f>'Challenge 2022'!#REF!</f>
        <v>#REF!</v>
      </c>
      <c r="K187" s="12" t="e">
        <f>'Challenge 2022'!#REF!</f>
        <v>#REF!</v>
      </c>
      <c r="L187" s="35" t="e">
        <f t="shared" si="5"/>
        <v>#REF!</v>
      </c>
    </row>
    <row r="188" spans="1:12">
      <c r="A188" s="10" t="str">
        <f>'Challenge 2022'!A199</f>
        <v>ZORGNOTTI</v>
      </c>
      <c r="B188" s="9" t="str">
        <f>'Challenge 2022'!B199</f>
        <v>BE</v>
      </c>
      <c r="C188" s="9" t="str">
        <f>'Challenge 2022'!C199</f>
        <v>M</v>
      </c>
      <c r="D188" s="9" t="str">
        <f>'Challenge 2022'!D199</f>
        <v>SE 2</v>
      </c>
      <c r="E188" s="35">
        <f>'Challenge 2022'!BN199</f>
        <v>675</v>
      </c>
      <c r="F188" s="35" t="e">
        <f t="shared" si="4"/>
        <v>#REF!</v>
      </c>
      <c r="G188" s="31" t="e">
        <f>'Challenge 2022'!#REF!</f>
        <v>#REF!</v>
      </c>
      <c r="H188" s="19" t="e">
        <f>'Challenge 2022'!#REF!</f>
        <v>#REF!</v>
      </c>
      <c r="I188" s="19" t="e">
        <f>'Challenge 2022'!#REF!</f>
        <v>#REF!</v>
      </c>
      <c r="J188" s="19" t="e">
        <f>'Challenge 2022'!#REF!</f>
        <v>#REF!</v>
      </c>
      <c r="K188" s="12" t="e">
        <f>'Challenge 2022'!#REF!</f>
        <v>#REF!</v>
      </c>
      <c r="L188" s="35" t="e">
        <f t="shared" si="5"/>
        <v>#REF!</v>
      </c>
    </row>
    <row r="189" spans="1:12">
      <c r="A189" s="10" t="str">
        <f>'Challenge 2022'!A200</f>
        <v>VASTEL</v>
      </c>
      <c r="B189" s="9" t="str">
        <f>'Challenge 2022'!B200</f>
        <v>ANTOINE</v>
      </c>
      <c r="C189" s="9" t="str">
        <f>'Challenge 2022'!C200</f>
        <v>M</v>
      </c>
      <c r="D189" s="9" t="str">
        <f>'Challenge 2022'!D200</f>
        <v>SE 4</v>
      </c>
      <c r="E189" s="35">
        <f>'Challenge 2022'!BN200</f>
        <v>330</v>
      </c>
      <c r="F189" s="35" t="e">
        <f t="shared" si="4"/>
        <v>#REF!</v>
      </c>
      <c r="G189" s="31" t="e">
        <f>'Challenge 2022'!#REF!</f>
        <v>#REF!</v>
      </c>
      <c r="H189" s="19" t="e">
        <f>'Challenge 2022'!#REF!</f>
        <v>#REF!</v>
      </c>
      <c r="I189" s="19" t="e">
        <f>'Challenge 2022'!#REF!</f>
        <v>#REF!</v>
      </c>
      <c r="J189" s="19" t="e">
        <f>'Challenge 2022'!#REF!</f>
        <v>#REF!</v>
      </c>
      <c r="K189" s="12" t="e">
        <f>'Challenge 2022'!#REF!</f>
        <v>#REF!</v>
      </c>
      <c r="L189" s="35" t="e">
        <f t="shared" si="5"/>
        <v>#REF!</v>
      </c>
    </row>
    <row r="190" spans="1:12">
      <c r="A190" s="10" t="str">
        <f>'Challenge 2022'!A201</f>
        <v>ESTIVAL</v>
      </c>
      <c r="B190" s="9" t="str">
        <f>'Challenge 2022'!B201</f>
        <v>ANTOINE</v>
      </c>
      <c r="C190" s="9" t="str">
        <f>'Challenge 2022'!C201</f>
        <v>M</v>
      </c>
      <c r="D190" s="9" t="str">
        <f>'Challenge 2022'!D201</f>
        <v>SE 4</v>
      </c>
      <c r="E190" s="35">
        <f>'Challenge 2022'!BN201</f>
        <v>882.5</v>
      </c>
      <c r="F190" s="35" t="e">
        <f t="shared" si="4"/>
        <v>#REF!</v>
      </c>
      <c r="G190" s="31" t="e">
        <f>'Challenge 2022'!#REF!</f>
        <v>#REF!</v>
      </c>
      <c r="H190" s="19" t="e">
        <f>'Challenge 2022'!#REF!</f>
        <v>#REF!</v>
      </c>
      <c r="I190" s="19" t="e">
        <f>'Challenge 2022'!#REF!</f>
        <v>#REF!</v>
      </c>
      <c r="J190" s="19" t="e">
        <f>'Challenge 2022'!#REF!</f>
        <v>#REF!</v>
      </c>
      <c r="K190" s="12" t="e">
        <f>'Challenge 2022'!#REF!</f>
        <v>#REF!</v>
      </c>
      <c r="L190" s="35" t="e">
        <f t="shared" si="5"/>
        <v>#REF!</v>
      </c>
    </row>
    <row r="191" spans="1:12">
      <c r="A191" s="10" t="str">
        <f>'Challenge 2022'!A202</f>
        <v>TERIITAUMIHAU</v>
      </c>
      <c r="B191" s="9" t="str">
        <f>'Challenge 2022'!B202</f>
        <v>AHITI</v>
      </c>
      <c r="C191" s="9" t="str">
        <f>'Challenge 2022'!C202</f>
        <v>M</v>
      </c>
      <c r="D191" s="9" t="str">
        <f>'Challenge 2022'!D202</f>
        <v>SE 3</v>
      </c>
      <c r="E191" s="35">
        <f>'Challenge 2022'!BN202</f>
        <v>0</v>
      </c>
      <c r="F191" s="35" t="e">
        <f t="shared" si="4"/>
        <v>#REF!</v>
      </c>
      <c r="G191" s="31" t="e">
        <f>'Challenge 2022'!#REF!</f>
        <v>#REF!</v>
      </c>
      <c r="H191" s="19" t="e">
        <f>'Challenge 2022'!#REF!</f>
        <v>#REF!</v>
      </c>
      <c r="I191" s="19" t="e">
        <f>'Challenge 2022'!#REF!</f>
        <v>#REF!</v>
      </c>
      <c r="J191" s="19" t="e">
        <f>'Challenge 2022'!#REF!</f>
        <v>#REF!</v>
      </c>
      <c r="K191" s="12" t="e">
        <f>'Challenge 2022'!#REF!</f>
        <v>#REF!</v>
      </c>
      <c r="L191" s="35" t="e">
        <f t="shared" si="5"/>
        <v>#REF!</v>
      </c>
    </row>
    <row r="192" spans="1:12">
      <c r="A192" s="10" t="str">
        <f>'Challenge 2022'!A203</f>
        <v>STERI</v>
      </c>
      <c r="B192" s="9" t="str">
        <f>'Challenge 2022'!B203</f>
        <v>ADRIEN</v>
      </c>
      <c r="C192" s="9" t="str">
        <f>'Challenge 2022'!C203</f>
        <v>M</v>
      </c>
      <c r="D192" s="9" t="str">
        <f>'Challenge 2022'!D203</f>
        <v>SE 2</v>
      </c>
      <c r="E192" s="35">
        <f>'Challenge 2022'!BN203</f>
        <v>270</v>
      </c>
      <c r="F192" s="35" t="e">
        <f t="shared" si="4"/>
        <v>#REF!</v>
      </c>
      <c r="G192" s="31" t="e">
        <f>'Challenge 2022'!#REF!</f>
        <v>#REF!</v>
      </c>
      <c r="H192" s="19" t="e">
        <f>'Challenge 2022'!#REF!</f>
        <v>#REF!</v>
      </c>
      <c r="I192" s="19" t="e">
        <f>'Challenge 2022'!#REF!</f>
        <v>#REF!</v>
      </c>
      <c r="J192" s="19" t="e">
        <f>'Challenge 2022'!#REF!</f>
        <v>#REF!</v>
      </c>
      <c r="K192" s="12" t="e">
        <f>'Challenge 2022'!#REF!</f>
        <v>#REF!</v>
      </c>
      <c r="L192" s="35" t="e">
        <f t="shared" si="5"/>
        <v>#REF!</v>
      </c>
    </row>
    <row r="193" spans="1:12">
      <c r="A193" s="10" t="str">
        <f>'Challenge 2022'!A204</f>
        <v>TOURNIER</v>
      </c>
      <c r="B193" s="9" t="str">
        <f>'Challenge 2022'!B204</f>
        <v>Remi</v>
      </c>
      <c r="C193" s="9" t="str">
        <f>'Challenge 2022'!C204</f>
        <v>M</v>
      </c>
      <c r="D193" s="9" t="str">
        <f>'Challenge 2022'!D204</f>
        <v>SE 2</v>
      </c>
      <c r="E193" s="35">
        <f>'Challenge 2022'!BN204</f>
        <v>488.25</v>
      </c>
      <c r="F193" s="35" t="e">
        <f t="shared" si="4"/>
        <v>#REF!</v>
      </c>
      <c r="G193" s="31" t="e">
        <f>'Challenge 2022'!#REF!</f>
        <v>#REF!</v>
      </c>
      <c r="H193" s="19" t="e">
        <f>'Challenge 2022'!#REF!</f>
        <v>#REF!</v>
      </c>
      <c r="I193" s="19" t="e">
        <f>'Challenge 2022'!#REF!</f>
        <v>#REF!</v>
      </c>
      <c r="J193" s="19" t="e">
        <f>'Challenge 2022'!#REF!</f>
        <v>#REF!</v>
      </c>
      <c r="K193" s="12" t="e">
        <f>'Challenge 2022'!#REF!</f>
        <v>#REF!</v>
      </c>
      <c r="L193" s="35" t="e">
        <f t="shared" si="5"/>
        <v>#REF!</v>
      </c>
    </row>
    <row r="194" spans="1:12">
      <c r="A194" s="10" t="str">
        <f>'Challenge 2022'!A205</f>
        <v>ROGUES</v>
      </c>
      <c r="B194" s="9" t="str">
        <f>'Challenge 2022'!B205</f>
        <v>Gabin</v>
      </c>
      <c r="C194" s="9" t="str">
        <f>'Challenge 2022'!C205</f>
        <v>M</v>
      </c>
      <c r="D194" s="9" t="str">
        <f>'Challenge 2022'!D205</f>
        <v>SE 4</v>
      </c>
      <c r="E194" s="35">
        <f>'Challenge 2022'!BN205</f>
        <v>385.5</v>
      </c>
      <c r="F194" s="35" t="e">
        <f t="shared" si="4"/>
        <v>#REF!</v>
      </c>
      <c r="G194" s="31" t="e">
        <f>'Challenge 2022'!#REF!</f>
        <v>#REF!</v>
      </c>
      <c r="H194" s="19" t="e">
        <f>'Challenge 2022'!#REF!</f>
        <v>#REF!</v>
      </c>
      <c r="I194" s="19" t="e">
        <f>'Challenge 2022'!#REF!</f>
        <v>#REF!</v>
      </c>
      <c r="J194" s="19" t="e">
        <f>'Challenge 2022'!#REF!</f>
        <v>#REF!</v>
      </c>
      <c r="K194" s="12" t="e">
        <f>'Challenge 2022'!#REF!</f>
        <v>#REF!</v>
      </c>
      <c r="L194" s="35" t="e">
        <f t="shared" si="5"/>
        <v>#REF!</v>
      </c>
    </row>
    <row r="195" spans="1:12">
      <c r="A195" s="10" t="str">
        <f>'Challenge 2022'!A206</f>
        <v>CHATEAU</v>
      </c>
      <c r="B195" s="9" t="str">
        <f>'Challenge 2022'!B206</f>
        <v>Jean Patrick</v>
      </c>
      <c r="C195" s="9" t="str">
        <f>'Challenge 2022'!C206</f>
        <v>M</v>
      </c>
      <c r="D195" s="9" t="str">
        <f>'Challenge 2022'!D206</f>
        <v>SE 4</v>
      </c>
      <c r="E195" s="35">
        <f>'Challenge 2022'!BN206</f>
        <v>278.25</v>
      </c>
      <c r="F195" s="35" t="e">
        <f t="shared" ref="F195:F258" si="6">RANK(E195,$E$3:$E$271,0)</f>
        <v>#REF!</v>
      </c>
      <c r="G195" s="31" t="e">
        <f>'Challenge 2022'!#REF!</f>
        <v>#REF!</v>
      </c>
      <c r="H195" s="19" t="e">
        <f>'Challenge 2022'!#REF!</f>
        <v>#REF!</v>
      </c>
      <c r="I195" s="19" t="e">
        <f>'Challenge 2022'!#REF!</f>
        <v>#REF!</v>
      </c>
      <c r="J195" s="19" t="e">
        <f>'Challenge 2022'!#REF!</f>
        <v>#REF!</v>
      </c>
      <c r="K195" s="12" t="e">
        <f>'Challenge 2022'!#REF!</f>
        <v>#REF!</v>
      </c>
      <c r="L195" s="35" t="e">
        <f t="shared" si="5"/>
        <v>#REF!</v>
      </c>
    </row>
    <row r="196" spans="1:12">
      <c r="A196" s="10" t="str">
        <f>'Challenge 2022'!A207</f>
        <v>TEPEHU</v>
      </c>
      <c r="B196" s="9" t="str">
        <f>'Challenge 2022'!B207</f>
        <v>Thomas</v>
      </c>
      <c r="C196" s="9" t="str">
        <f>'Challenge 2022'!C207</f>
        <v>M</v>
      </c>
      <c r="D196" s="9" t="str">
        <f>'Challenge 2022'!D207</f>
        <v>SE 3</v>
      </c>
      <c r="E196" s="35">
        <f>'Challenge 2022'!BN207</f>
        <v>258.75</v>
      </c>
      <c r="F196" s="35" t="e">
        <f t="shared" si="6"/>
        <v>#REF!</v>
      </c>
      <c r="G196" s="31" t="e">
        <f>'Challenge 2022'!#REF!</f>
        <v>#REF!</v>
      </c>
      <c r="H196" s="19" t="e">
        <f>'Challenge 2022'!#REF!</f>
        <v>#REF!</v>
      </c>
      <c r="I196" s="19" t="e">
        <f>'Challenge 2022'!#REF!</f>
        <v>#REF!</v>
      </c>
      <c r="J196" s="19" t="e">
        <f>'Challenge 2022'!#REF!</f>
        <v>#REF!</v>
      </c>
      <c r="K196" s="12" t="e">
        <f>'Challenge 2022'!#REF!</f>
        <v>#REF!</v>
      </c>
      <c r="L196" s="35" t="e">
        <f t="shared" ref="L196:L252" si="7">RANK(K196,$K$3:$K$272,0)</f>
        <v>#REF!</v>
      </c>
    </row>
    <row r="197" spans="1:12">
      <c r="A197" s="10" t="e">
        <f>'Challenge 2022'!#REF!</f>
        <v>#REF!</v>
      </c>
      <c r="B197" s="9" t="e">
        <f>'Challenge 2022'!#REF!</f>
        <v>#REF!</v>
      </c>
      <c r="C197" s="9" t="e">
        <f>'Challenge 2022'!#REF!</f>
        <v>#REF!</v>
      </c>
      <c r="D197" s="9" t="e">
        <f>'Challenge 2022'!#REF!</f>
        <v>#REF!</v>
      </c>
      <c r="E197" s="35" t="e">
        <f>'Challenge 2022'!#REF!</f>
        <v>#REF!</v>
      </c>
      <c r="F197" s="35" t="e">
        <f t="shared" si="6"/>
        <v>#REF!</v>
      </c>
      <c r="G197" s="31" t="e">
        <f>'Challenge 2022'!#REF!</f>
        <v>#REF!</v>
      </c>
      <c r="H197" s="19" t="e">
        <f>'Challenge 2022'!#REF!</f>
        <v>#REF!</v>
      </c>
      <c r="I197" s="19" t="e">
        <f>'Challenge 2022'!#REF!</f>
        <v>#REF!</v>
      </c>
      <c r="J197" s="19" t="e">
        <f>'Challenge 2022'!#REF!</f>
        <v>#REF!</v>
      </c>
      <c r="K197" s="12" t="e">
        <f>'Challenge 2022'!#REF!</f>
        <v>#REF!</v>
      </c>
      <c r="L197" s="35" t="e">
        <f t="shared" si="7"/>
        <v>#REF!</v>
      </c>
    </row>
    <row r="198" spans="1:12">
      <c r="A198" s="10" t="e">
        <f>'Challenge 2022'!#REF!</f>
        <v>#REF!</v>
      </c>
      <c r="B198" s="9" t="e">
        <f>'Challenge 2022'!#REF!</f>
        <v>#REF!</v>
      </c>
      <c r="C198" s="9" t="e">
        <f>'Challenge 2022'!#REF!</f>
        <v>#REF!</v>
      </c>
      <c r="D198" s="9" t="e">
        <f>'Challenge 2022'!#REF!</f>
        <v>#REF!</v>
      </c>
      <c r="E198" s="35" t="e">
        <f>'Challenge 2022'!#REF!</f>
        <v>#REF!</v>
      </c>
      <c r="F198" s="35" t="e">
        <f t="shared" si="6"/>
        <v>#REF!</v>
      </c>
      <c r="G198" s="31" t="e">
        <f>'Challenge 2022'!#REF!</f>
        <v>#REF!</v>
      </c>
      <c r="H198" s="19" t="e">
        <f>'Challenge 2022'!#REF!</f>
        <v>#REF!</v>
      </c>
      <c r="I198" s="19" t="e">
        <f>'Challenge 2022'!#REF!</f>
        <v>#REF!</v>
      </c>
      <c r="J198" s="19" t="e">
        <f>'Challenge 2022'!#REF!</f>
        <v>#REF!</v>
      </c>
      <c r="K198" s="12" t="e">
        <f>'Challenge 2022'!#REF!</f>
        <v>#REF!</v>
      </c>
      <c r="L198" s="35" t="e">
        <f t="shared" si="7"/>
        <v>#REF!</v>
      </c>
    </row>
    <row r="199" spans="1:12">
      <c r="A199" s="10" t="e">
        <f>'Challenge 2022'!#REF!</f>
        <v>#REF!</v>
      </c>
      <c r="B199" s="9" t="e">
        <f>'Challenge 2022'!#REF!</f>
        <v>#REF!</v>
      </c>
      <c r="C199" s="9" t="e">
        <f>'Challenge 2022'!#REF!</f>
        <v>#REF!</v>
      </c>
      <c r="D199" s="9" t="e">
        <f>'Challenge 2022'!#REF!</f>
        <v>#REF!</v>
      </c>
      <c r="E199" s="35" t="e">
        <f>'Challenge 2022'!#REF!</f>
        <v>#REF!</v>
      </c>
      <c r="F199" s="35" t="e">
        <f t="shared" si="6"/>
        <v>#REF!</v>
      </c>
      <c r="G199" s="31" t="e">
        <f>'Challenge 2022'!#REF!</f>
        <v>#REF!</v>
      </c>
      <c r="H199" s="19" t="e">
        <f>'Challenge 2022'!#REF!</f>
        <v>#REF!</v>
      </c>
      <c r="I199" s="19" t="e">
        <f>'Challenge 2022'!#REF!</f>
        <v>#REF!</v>
      </c>
      <c r="J199" s="19" t="e">
        <f>'Challenge 2022'!#REF!</f>
        <v>#REF!</v>
      </c>
      <c r="K199" s="12" t="e">
        <f>'Challenge 2022'!#REF!</f>
        <v>#REF!</v>
      </c>
      <c r="L199" s="35" t="e">
        <f t="shared" si="7"/>
        <v>#REF!</v>
      </c>
    </row>
    <row r="200" spans="1:12">
      <c r="A200" s="10" t="e">
        <f>'Challenge 2022'!#REF!</f>
        <v>#REF!</v>
      </c>
      <c r="B200" s="9" t="e">
        <f>'Challenge 2022'!#REF!</f>
        <v>#REF!</v>
      </c>
      <c r="C200" s="9" t="e">
        <f>'Challenge 2022'!#REF!</f>
        <v>#REF!</v>
      </c>
      <c r="D200" s="9" t="e">
        <f>'Challenge 2022'!#REF!</f>
        <v>#REF!</v>
      </c>
      <c r="E200" s="35" t="e">
        <f>'Challenge 2022'!#REF!</f>
        <v>#REF!</v>
      </c>
      <c r="F200" s="35" t="e">
        <f t="shared" si="6"/>
        <v>#REF!</v>
      </c>
      <c r="G200" s="31" t="e">
        <f>'Challenge 2022'!#REF!</f>
        <v>#REF!</v>
      </c>
      <c r="H200" s="19" t="e">
        <f>'Challenge 2022'!#REF!</f>
        <v>#REF!</v>
      </c>
      <c r="I200" s="19" t="e">
        <f>'Challenge 2022'!#REF!</f>
        <v>#REF!</v>
      </c>
      <c r="J200" s="19" t="e">
        <f>'Challenge 2022'!#REF!</f>
        <v>#REF!</v>
      </c>
      <c r="K200" s="12" t="e">
        <f>'Challenge 2022'!#REF!</f>
        <v>#REF!</v>
      </c>
      <c r="L200" s="35" t="e">
        <f t="shared" si="7"/>
        <v>#REF!</v>
      </c>
    </row>
    <row r="201" spans="1:12" ht="14" thickBot="1">
      <c r="A201" s="11" t="e">
        <f>'Challenge 2022'!#REF!</f>
        <v>#REF!</v>
      </c>
      <c r="B201" s="27" t="e">
        <f>'Challenge 2022'!#REF!</f>
        <v>#REF!</v>
      </c>
      <c r="C201" s="27" t="e">
        <f>'Challenge 2022'!#REF!</f>
        <v>#REF!</v>
      </c>
      <c r="D201" s="27" t="e">
        <f>'Challenge 2022'!#REF!</f>
        <v>#REF!</v>
      </c>
      <c r="E201" s="36" t="e">
        <f>'Challenge 2022'!#REF!</f>
        <v>#REF!</v>
      </c>
      <c r="F201" s="36" t="e">
        <f t="shared" si="6"/>
        <v>#REF!</v>
      </c>
      <c r="G201" s="31" t="e">
        <f>'Challenge 2022'!#REF!</f>
        <v>#REF!</v>
      </c>
      <c r="H201" s="19" t="e">
        <f>'Challenge 2022'!#REF!</f>
        <v>#REF!</v>
      </c>
      <c r="I201" s="19" t="e">
        <f>'Challenge 2022'!#REF!</f>
        <v>#REF!</v>
      </c>
      <c r="J201" s="19" t="e">
        <f>'Challenge 2022'!#REF!</f>
        <v>#REF!</v>
      </c>
      <c r="K201" s="12" t="e">
        <f>'Challenge 2022'!#REF!</f>
        <v>#REF!</v>
      </c>
      <c r="L201" s="35" t="e">
        <f t="shared" si="7"/>
        <v>#REF!</v>
      </c>
    </row>
    <row r="202" spans="1:12" ht="14" thickBot="1">
      <c r="A202" s="22" t="str">
        <f>'Challenge 2022'!A234</f>
        <v>ARAKINO</v>
      </c>
      <c r="B202" s="22" t="str">
        <f>'Challenge 2022'!B234</f>
        <v>MAHERA</v>
      </c>
      <c r="C202" s="22" t="str">
        <f>'Challenge 2022'!C234</f>
        <v>M</v>
      </c>
      <c r="D202" s="22" t="str">
        <f>'Challenge 2022'!D234</f>
        <v>MA 1</v>
      </c>
      <c r="E202" s="35">
        <f>'Challenge 2022'!BN234</f>
        <v>1054.75</v>
      </c>
      <c r="F202" s="35" t="e">
        <f t="shared" si="6"/>
        <v>#REF!</v>
      </c>
      <c r="G202" s="32" t="e">
        <f>'Challenge 2022'!#REF!</f>
        <v>#REF!</v>
      </c>
      <c r="H202" s="33" t="e">
        <f>'Challenge 2022'!#REF!</f>
        <v>#REF!</v>
      </c>
      <c r="I202" s="33" t="e">
        <f>'Challenge 2022'!#REF!</f>
        <v>#REF!</v>
      </c>
      <c r="J202" s="33" t="e">
        <f>'Challenge 2022'!#REF!</f>
        <v>#REF!</v>
      </c>
      <c r="K202" s="14" t="e">
        <f>'Challenge 2022'!#REF!</f>
        <v>#REF!</v>
      </c>
      <c r="L202" s="36" t="e">
        <f t="shared" si="7"/>
        <v>#REF!</v>
      </c>
    </row>
    <row r="203" spans="1:12">
      <c r="A203" s="22" t="str">
        <f>'Challenge 2022'!A235</f>
        <v>BOARETTO</v>
      </c>
      <c r="B203" s="22" t="str">
        <f>'Challenge 2022'!B235</f>
        <v>MARTIAL</v>
      </c>
      <c r="C203" s="22" t="str">
        <f>'Challenge 2022'!C235</f>
        <v>M</v>
      </c>
      <c r="D203" s="22" t="str">
        <f>'Challenge 2022'!D235</f>
        <v>MA 3</v>
      </c>
      <c r="E203" s="35">
        <f>'Challenge 2022'!BN235</f>
        <v>736.25</v>
      </c>
      <c r="F203" s="35" t="e">
        <f t="shared" si="6"/>
        <v>#REF!</v>
      </c>
      <c r="G203" s="37" t="str">
        <f>'Challenge 2022'!A321</f>
        <v>BAK</v>
      </c>
      <c r="H203" s="38" t="str">
        <f>'Challenge 2022'!B321</f>
        <v>HELENE</v>
      </c>
      <c r="I203" s="38" t="str">
        <f>'Challenge 2022'!C321</f>
        <v>F</v>
      </c>
      <c r="J203" s="38" t="str">
        <f>'Challenge 2022'!D321</f>
        <v>MA 1</v>
      </c>
      <c r="K203" s="17">
        <f>'Challenge 2022'!BN321</f>
        <v>0</v>
      </c>
      <c r="L203" s="34" t="e">
        <f t="shared" si="7"/>
        <v>#REF!</v>
      </c>
    </row>
    <row r="204" spans="1:12">
      <c r="A204" s="22" t="str">
        <f>'Challenge 2022'!A236</f>
        <v>BOUILLET</v>
      </c>
      <c r="B204" s="22" t="str">
        <f>'Challenge 2022'!B236</f>
        <v>Franck</v>
      </c>
      <c r="C204" s="22" t="str">
        <f>'Challenge 2022'!C236</f>
        <v>M</v>
      </c>
      <c r="D204" s="22" t="str">
        <f>'Challenge 2022'!D236</f>
        <v>MA 3</v>
      </c>
      <c r="E204" s="35">
        <f>'Challenge 2022'!BN236</f>
        <v>217.5</v>
      </c>
      <c r="F204" s="35" t="e">
        <f t="shared" si="6"/>
        <v>#REF!</v>
      </c>
      <c r="G204" s="39" t="str">
        <f>'Challenge 2022'!A322</f>
        <v>BAUDRY</v>
      </c>
      <c r="H204" s="23" t="str">
        <f>'Challenge 2022'!B322</f>
        <v>CAROLE</v>
      </c>
      <c r="I204" s="23" t="str">
        <f>'Challenge 2022'!C322</f>
        <v>F</v>
      </c>
      <c r="J204" s="23" t="str">
        <f>'Challenge 2022'!D322</f>
        <v>MA 3</v>
      </c>
      <c r="K204" s="12">
        <f>'Challenge 2022'!BN322</f>
        <v>0</v>
      </c>
      <c r="L204" s="35" t="e">
        <f t="shared" si="7"/>
        <v>#REF!</v>
      </c>
    </row>
    <row r="205" spans="1:12">
      <c r="A205" s="22" t="str">
        <f>'Challenge 2022'!A237</f>
        <v>BRUDERMANN</v>
      </c>
      <c r="B205" s="22" t="str">
        <f>'Challenge 2022'!B237</f>
        <v>Laurent</v>
      </c>
      <c r="C205" s="22" t="str">
        <f>'Challenge 2022'!C237</f>
        <v>M</v>
      </c>
      <c r="D205" s="22" t="str">
        <f>'Challenge 2022'!D237</f>
        <v>MA 3</v>
      </c>
      <c r="E205" s="35">
        <f>'Challenge 2022'!BN237</f>
        <v>0</v>
      </c>
      <c r="F205" s="35" t="e">
        <f t="shared" si="6"/>
        <v>#REF!</v>
      </c>
      <c r="G205" s="39" t="str">
        <f>'Challenge 2022'!A323</f>
        <v>BONNARD</v>
      </c>
      <c r="H205" s="23" t="str">
        <f>'Challenge 2022'!B323</f>
        <v>Loana</v>
      </c>
      <c r="I205" s="23" t="str">
        <f>'Challenge 2022'!C323</f>
        <v>F</v>
      </c>
      <c r="J205" s="23" t="str">
        <f>'Challenge 2022'!D323</f>
        <v>MA 1</v>
      </c>
      <c r="K205" s="12">
        <f>'Challenge 2022'!BN323</f>
        <v>0</v>
      </c>
      <c r="L205" s="35" t="e">
        <f t="shared" si="7"/>
        <v>#REF!</v>
      </c>
    </row>
    <row r="206" spans="1:12">
      <c r="A206" s="22" t="str">
        <f>'Challenge 2022'!A238</f>
        <v>BUFFET</v>
      </c>
      <c r="B206" s="22" t="str">
        <f>'Challenge 2022'!B238</f>
        <v>Patrick</v>
      </c>
      <c r="C206" s="22" t="str">
        <f>'Challenge 2022'!C238</f>
        <v>M</v>
      </c>
      <c r="D206" s="22" t="str">
        <f>'Challenge 2022'!D238</f>
        <v>MA 4</v>
      </c>
      <c r="E206" s="35">
        <f>'Challenge 2022'!BN238</f>
        <v>0</v>
      </c>
      <c r="F206" s="35" t="e">
        <f t="shared" si="6"/>
        <v>#REF!</v>
      </c>
      <c r="G206" s="39" t="str">
        <f>'Challenge 2022'!A258</f>
        <v>DEXTER</v>
      </c>
      <c r="H206" s="23" t="str">
        <f>'Challenge 2022'!B258</f>
        <v>Ronald</v>
      </c>
      <c r="I206" s="23" t="str">
        <f>'Challenge 2022'!C258</f>
        <v>M</v>
      </c>
      <c r="J206" s="23" t="str">
        <f>'Challenge 2022'!D258</f>
        <v>MA 6</v>
      </c>
      <c r="K206" s="12">
        <f>'Challenge 2022'!BN324</f>
        <v>0</v>
      </c>
      <c r="L206" s="35" t="e">
        <f t="shared" si="7"/>
        <v>#REF!</v>
      </c>
    </row>
    <row r="207" spans="1:12">
      <c r="A207" s="22" t="str">
        <f>'Challenge 2022'!A239</f>
        <v>BUREAU</v>
      </c>
      <c r="B207" s="22" t="str">
        <f>'Challenge 2022'!B239</f>
        <v>Mike</v>
      </c>
      <c r="C207" s="22" t="str">
        <f>'Challenge 2022'!C239</f>
        <v>M</v>
      </c>
      <c r="D207" s="22" t="str">
        <f>'Challenge 2022'!D239</f>
        <v>MA 2</v>
      </c>
      <c r="E207" s="35">
        <f>'Challenge 2022'!BN239</f>
        <v>709</v>
      </c>
      <c r="F207" s="35" t="e">
        <f t="shared" si="6"/>
        <v>#REF!</v>
      </c>
      <c r="G207" s="39" t="str">
        <f>'Challenge 2022'!A324</f>
        <v>CAROLE</v>
      </c>
      <c r="H207" s="23" t="str">
        <f>'Challenge 2022'!B324</f>
        <v>PICARD</v>
      </c>
      <c r="I207" s="23" t="str">
        <f>'Challenge 2022'!C324</f>
        <v>F</v>
      </c>
      <c r="J207" s="23" t="str">
        <f>'Challenge 2022'!D324</f>
        <v>MA 2</v>
      </c>
      <c r="K207" s="12">
        <f>'Challenge 2022'!BN325</f>
        <v>573</v>
      </c>
      <c r="L207" s="35" t="e">
        <f t="shared" si="7"/>
        <v>#REF!</v>
      </c>
    </row>
    <row r="208" spans="1:12">
      <c r="A208" s="22" t="str">
        <f>'Challenge 2022'!A240</f>
        <v>CAMUS</v>
      </c>
      <c r="B208" s="22" t="str">
        <f>'Challenge 2022'!B240</f>
        <v>Cyril</v>
      </c>
      <c r="C208" s="22" t="str">
        <f>'Challenge 2022'!C240</f>
        <v>M</v>
      </c>
      <c r="D208" s="22" t="str">
        <f>'Challenge 2022'!D240</f>
        <v>MA 3</v>
      </c>
      <c r="E208" s="35">
        <f>'Challenge 2022'!BN240</f>
        <v>987.75</v>
      </c>
      <c r="F208" s="35" t="e">
        <f t="shared" si="6"/>
        <v>#REF!</v>
      </c>
      <c r="G208" s="39" t="str">
        <f>'Challenge 2022'!A325</f>
        <v>CHAMPS</v>
      </c>
      <c r="H208" s="23" t="str">
        <f>'Challenge 2022'!B325</f>
        <v>Georgette</v>
      </c>
      <c r="I208" s="23" t="str">
        <f>'Challenge 2022'!C325</f>
        <v>F</v>
      </c>
      <c r="J208" s="23" t="str">
        <f>'Challenge 2022'!D325</f>
        <v>MA 3</v>
      </c>
      <c r="K208" s="12">
        <f>'Challenge 2022'!BN326</f>
        <v>0</v>
      </c>
      <c r="L208" s="35" t="e">
        <f t="shared" si="7"/>
        <v>#REF!</v>
      </c>
    </row>
    <row r="209" spans="1:12">
      <c r="A209" s="22" t="str">
        <f>'Challenge 2022'!A241</f>
        <v>CANEVET</v>
      </c>
      <c r="B209" s="22" t="str">
        <f>'Challenge 2022'!B241</f>
        <v>Mikael</v>
      </c>
      <c r="C209" s="22" t="str">
        <f>'Challenge 2022'!C241</f>
        <v>M</v>
      </c>
      <c r="D209" s="22" t="str">
        <f>'Challenge 2022'!D241</f>
        <v>MA 3</v>
      </c>
      <c r="E209" s="35">
        <f>'Challenge 2022'!BN241</f>
        <v>640.5</v>
      </c>
      <c r="F209" s="35" t="e">
        <f t="shared" si="6"/>
        <v>#REF!</v>
      </c>
      <c r="G209" s="39" t="str">
        <f>'Challenge 2022'!A326</f>
        <v>CHAPLAIN</v>
      </c>
      <c r="H209" s="23" t="str">
        <f>'Challenge 2022'!B326</f>
        <v>AURELIE</v>
      </c>
      <c r="I209" s="23" t="str">
        <f>'Challenge 2022'!C326</f>
        <v>F</v>
      </c>
      <c r="J209" s="23" t="str">
        <f>'Challenge 2022'!D326</f>
        <v>MA 1</v>
      </c>
      <c r="K209" s="12">
        <f>'Challenge 2022'!BN327</f>
        <v>189</v>
      </c>
      <c r="L209" s="35" t="e">
        <f t="shared" si="7"/>
        <v>#REF!</v>
      </c>
    </row>
    <row r="210" spans="1:12">
      <c r="A210" s="22" t="str">
        <f>'Challenge 2022'!A242</f>
        <v>CASSAN</v>
      </c>
      <c r="B210" s="22" t="str">
        <f>'Challenge 2022'!B242</f>
        <v>Damien</v>
      </c>
      <c r="C210" s="22" t="str">
        <f>'Challenge 2022'!C242</f>
        <v>M</v>
      </c>
      <c r="D210" s="22" t="str">
        <f>'Challenge 2022'!D242</f>
        <v>MA 1</v>
      </c>
      <c r="E210" s="35">
        <f>'Challenge 2022'!BN242</f>
        <v>0</v>
      </c>
      <c r="F210" s="35" t="e">
        <f t="shared" si="6"/>
        <v>#REF!</v>
      </c>
      <c r="G210" s="39" t="str">
        <f>'Challenge 2022'!A327</f>
        <v>CHENEL</v>
      </c>
      <c r="H210" s="23" t="str">
        <f>'Challenge 2022'!B327</f>
        <v>YASMINA</v>
      </c>
      <c r="I210" s="23" t="str">
        <f>'Challenge 2022'!C327</f>
        <v>F</v>
      </c>
      <c r="J210" s="23" t="str">
        <f>'Challenge 2022'!D327</f>
        <v>MA 5</v>
      </c>
      <c r="K210" s="12">
        <f>'Challenge 2022'!BN328</f>
        <v>0</v>
      </c>
      <c r="L210" s="35" t="e">
        <f t="shared" si="7"/>
        <v>#REF!</v>
      </c>
    </row>
    <row r="211" spans="1:12">
      <c r="A211" s="22" t="str">
        <f>'Challenge 2022'!A243</f>
        <v>CASSEL</v>
      </c>
      <c r="B211" s="22" t="str">
        <f>'Challenge 2022'!B243</f>
        <v>JEFFRY</v>
      </c>
      <c r="C211" s="22" t="str">
        <f>'Challenge 2022'!C243</f>
        <v>M</v>
      </c>
      <c r="D211" s="22" t="str">
        <f>'Challenge 2022'!D243</f>
        <v>MA 1</v>
      </c>
      <c r="E211" s="35">
        <f>'Challenge 2022'!BN243</f>
        <v>721.75</v>
      </c>
      <c r="F211" s="35" t="e">
        <f t="shared" si="6"/>
        <v>#REF!</v>
      </c>
      <c r="G211" s="39" t="str">
        <f>'Challenge 2022'!A259</f>
        <v>DUSSOLLIER</v>
      </c>
      <c r="H211" s="23" t="str">
        <f>'Challenge 2022'!B259</f>
        <v>Gilles</v>
      </c>
      <c r="I211" s="23" t="str">
        <f>'Challenge 2022'!C259</f>
        <v>M</v>
      </c>
      <c r="J211" s="23" t="str">
        <f>'Challenge 2022'!D259</f>
        <v>MA 4</v>
      </c>
      <c r="K211" s="12">
        <f>'Challenge 2022'!BN329</f>
        <v>261</v>
      </c>
      <c r="L211" s="35" t="e">
        <f t="shared" si="7"/>
        <v>#REF!</v>
      </c>
    </row>
    <row r="212" spans="1:12">
      <c r="A212" s="22" t="str">
        <f>'Challenge 2022'!A244</f>
        <v>CHAMPS</v>
      </c>
      <c r="B212" s="22" t="str">
        <f>'Challenge 2022'!B244</f>
        <v>Yannick</v>
      </c>
      <c r="C212" s="22" t="str">
        <f>'Challenge 2022'!C244</f>
        <v>M</v>
      </c>
      <c r="D212" s="22" t="str">
        <f>'Challenge 2022'!D244</f>
        <v>MA 3</v>
      </c>
      <c r="E212" s="35">
        <f>'Challenge 2022'!BN244</f>
        <v>639</v>
      </c>
      <c r="F212" s="35" t="e">
        <f t="shared" si="6"/>
        <v>#REF!</v>
      </c>
      <c r="G212" s="39" t="str">
        <f>'Challenge 2022'!A328</f>
        <v>DE BARTHEZ</v>
      </c>
      <c r="H212" s="23" t="str">
        <f>'Challenge 2022'!B328</f>
        <v>Marie Paule</v>
      </c>
      <c r="I212" s="23" t="str">
        <f>'Challenge 2022'!C328</f>
        <v>F</v>
      </c>
      <c r="J212" s="23" t="str">
        <f>'Challenge 2022'!D328</f>
        <v>MA 4</v>
      </c>
      <c r="K212" s="12">
        <f>'Challenge 2022'!BN330</f>
        <v>71</v>
      </c>
      <c r="L212" s="35" t="e">
        <f t="shared" si="7"/>
        <v>#REF!</v>
      </c>
    </row>
    <row r="213" spans="1:12">
      <c r="A213" s="22" t="str">
        <f>'Challenge 2022'!A245</f>
        <v>CHANG SANG</v>
      </c>
      <c r="B213" s="22" t="str">
        <f>'Challenge 2022'!B245</f>
        <v>Eric</v>
      </c>
      <c r="C213" s="22" t="str">
        <f>'Challenge 2022'!C245</f>
        <v>M</v>
      </c>
      <c r="D213" s="22" t="str">
        <f>'Challenge 2022'!D245</f>
        <v>MA 1</v>
      </c>
      <c r="E213" s="35">
        <f>'Challenge 2022'!BN245</f>
        <v>958.5</v>
      </c>
      <c r="F213" s="35" t="e">
        <f t="shared" si="6"/>
        <v>#REF!</v>
      </c>
      <c r="G213" s="39" t="str">
        <f>'Challenge 2022'!A329</f>
        <v>DERRIEN</v>
      </c>
      <c r="H213" s="23" t="str">
        <f>'Challenge 2022'!B329</f>
        <v>Isabelle</v>
      </c>
      <c r="I213" s="23" t="str">
        <f>'Challenge 2022'!C329</f>
        <v>F</v>
      </c>
      <c r="J213" s="23" t="str">
        <f>'Challenge 2022'!D329</f>
        <v>MA 4</v>
      </c>
      <c r="K213" s="12">
        <f>'Challenge 2022'!BN331</f>
        <v>0</v>
      </c>
      <c r="L213" s="35" t="e">
        <f t="shared" si="7"/>
        <v>#REF!</v>
      </c>
    </row>
    <row r="214" spans="1:12">
      <c r="A214" s="22" t="str">
        <f>'Challenge 2022'!A246</f>
        <v>CHASSAING</v>
      </c>
      <c r="B214" s="22" t="str">
        <f>'Challenge 2022'!B246</f>
        <v>Guillaume</v>
      </c>
      <c r="C214" s="22" t="str">
        <f>'Challenge 2022'!C246</f>
        <v>M</v>
      </c>
      <c r="D214" s="22" t="str">
        <f>'Challenge 2022'!D246</f>
        <v>MA 3</v>
      </c>
      <c r="E214" s="35">
        <f>'Challenge 2022'!BN246</f>
        <v>285.75</v>
      </c>
      <c r="F214" s="35" t="e">
        <f t="shared" si="6"/>
        <v>#REF!</v>
      </c>
      <c r="G214" s="39" t="str">
        <f>'Challenge 2022'!A330</f>
        <v>DHAENENS</v>
      </c>
      <c r="H214" s="23" t="str">
        <f>'Challenge 2022'!B330</f>
        <v>Laurence</v>
      </c>
      <c r="I214" s="23" t="str">
        <f>'Challenge 2022'!C330</f>
        <v>F</v>
      </c>
      <c r="J214" s="23" t="str">
        <f>'Challenge 2022'!D330</f>
        <v>MA 3</v>
      </c>
      <c r="K214" s="12">
        <f>'Challenge 2022'!BN332</f>
        <v>258</v>
      </c>
      <c r="L214" s="35" t="e">
        <f t="shared" si="7"/>
        <v>#REF!</v>
      </c>
    </row>
    <row r="215" spans="1:12">
      <c r="A215" s="22" t="str">
        <f>'Challenge 2022'!A247</f>
        <v>CHATER</v>
      </c>
      <c r="B215" s="22" t="str">
        <f>'Challenge 2022'!B247</f>
        <v>Vetea</v>
      </c>
      <c r="C215" s="22" t="str">
        <f>'Challenge 2022'!C247</f>
        <v>M</v>
      </c>
      <c r="D215" s="22" t="str">
        <f>'Challenge 2022'!D247</f>
        <v>MA 2</v>
      </c>
      <c r="E215" s="35">
        <f>'Challenge 2022'!BN247</f>
        <v>517.5</v>
      </c>
      <c r="F215" s="35" t="e">
        <f t="shared" si="6"/>
        <v>#REF!</v>
      </c>
      <c r="G215" s="39" t="str">
        <f>'Challenge 2022'!A260</f>
        <v>FACON</v>
      </c>
      <c r="H215" s="23" t="str">
        <f>'Challenge 2022'!B260</f>
        <v>Olivier</v>
      </c>
      <c r="I215" s="23" t="str">
        <f>'Challenge 2022'!C260</f>
        <v>M</v>
      </c>
      <c r="J215" s="23" t="str">
        <f>'Challenge 2022'!D260</f>
        <v>MA 4</v>
      </c>
      <c r="K215" s="12">
        <f>'Challenge 2022'!BN333</f>
        <v>269.25</v>
      </c>
      <c r="L215" s="35" t="e">
        <f t="shared" si="7"/>
        <v>#REF!</v>
      </c>
    </row>
    <row r="216" spans="1:12">
      <c r="A216" s="22" t="str">
        <f>'Challenge 2022'!A248</f>
        <v>CHAVANNE</v>
      </c>
      <c r="B216" s="22" t="str">
        <f>'Challenge 2022'!B248</f>
        <v>Christophe</v>
      </c>
      <c r="C216" s="22" t="str">
        <f>'Challenge 2022'!C248</f>
        <v>M</v>
      </c>
      <c r="D216" s="22" t="str">
        <f>'Challenge 2022'!D248</f>
        <v>MA 4</v>
      </c>
      <c r="E216" s="35">
        <f>'Challenge 2022'!BN248</f>
        <v>212.25</v>
      </c>
      <c r="F216" s="35" t="e">
        <f t="shared" si="6"/>
        <v>#REF!</v>
      </c>
      <c r="G216" s="39" t="str">
        <f>'Challenge 2022'!A331</f>
        <v>DURAND</v>
      </c>
      <c r="H216" s="23" t="str">
        <f>'Challenge 2022'!B331</f>
        <v>Murielle</v>
      </c>
      <c r="I216" s="23" t="str">
        <f>'Challenge 2022'!C331</f>
        <v>F</v>
      </c>
      <c r="J216" s="23" t="str">
        <f>'Challenge 2022'!D331</f>
        <v>MA 3</v>
      </c>
      <c r="K216" s="12">
        <f>'Challenge 2022'!BN334</f>
        <v>0</v>
      </c>
      <c r="L216" s="35" t="e">
        <f t="shared" si="7"/>
        <v>#REF!</v>
      </c>
    </row>
    <row r="217" spans="1:12">
      <c r="A217" s="22" t="str">
        <f>'Challenge 2022'!A249</f>
        <v>CHESTERKINE</v>
      </c>
      <c r="B217" s="22" t="str">
        <f>'Challenge 2022'!B249</f>
        <v>Marc</v>
      </c>
      <c r="C217" s="22" t="str">
        <f>'Challenge 2022'!C249</f>
        <v>M</v>
      </c>
      <c r="D217" s="22" t="str">
        <f>'Challenge 2022'!D249</f>
        <v>MA 5</v>
      </c>
      <c r="E217" s="35">
        <f>'Challenge 2022'!BN249</f>
        <v>0</v>
      </c>
      <c r="F217" s="35" t="e">
        <f t="shared" si="6"/>
        <v>#REF!</v>
      </c>
      <c r="G217" s="39" t="str">
        <f>'Challenge 2022'!A332</f>
        <v>HAPAIRAI</v>
      </c>
      <c r="H217" s="23" t="str">
        <f>'Challenge 2022'!B332</f>
        <v>Tekau</v>
      </c>
      <c r="I217" s="23" t="str">
        <f>'Challenge 2022'!C332</f>
        <v>F</v>
      </c>
      <c r="J217" s="23" t="str">
        <f>'Challenge 2022'!D332</f>
        <v>MA 1</v>
      </c>
      <c r="K217" s="12">
        <f>'Challenge 2022'!BN335</f>
        <v>84</v>
      </c>
      <c r="L217" s="35" t="e">
        <f t="shared" si="7"/>
        <v>#REF!</v>
      </c>
    </row>
    <row r="218" spans="1:12">
      <c r="A218" s="22" t="str">
        <f>'Challenge 2022'!A250</f>
        <v>COLOT</v>
      </c>
      <c r="B218" s="22" t="str">
        <f>'Challenge 2022'!B250</f>
        <v>Yvann</v>
      </c>
      <c r="C218" s="22" t="str">
        <f>'Challenge 2022'!C250</f>
        <v>M</v>
      </c>
      <c r="D218" s="22" t="str">
        <f>'Challenge 2022'!D250</f>
        <v>MA 1</v>
      </c>
      <c r="E218" s="35">
        <f>'Challenge 2022'!BN250</f>
        <v>1607.5</v>
      </c>
      <c r="F218" s="35" t="e">
        <f t="shared" si="6"/>
        <v>#REF!</v>
      </c>
      <c r="G218" s="39" t="str">
        <f>'Challenge 2022'!A333</f>
        <v>HAUATA</v>
      </c>
      <c r="H218" s="23" t="str">
        <f>'Challenge 2022'!B333</f>
        <v>VALERIE</v>
      </c>
      <c r="I218" s="23" t="str">
        <f>'Challenge 2022'!C333</f>
        <v>F</v>
      </c>
      <c r="J218" s="23" t="str">
        <f>'Challenge 2022'!D333</f>
        <v>MA 3</v>
      </c>
      <c r="K218" s="12">
        <f>'Challenge 2022'!BN336</f>
        <v>0</v>
      </c>
      <c r="L218" s="35" t="e">
        <f t="shared" si="7"/>
        <v>#REF!</v>
      </c>
    </row>
    <row r="219" spans="1:12">
      <c r="A219" s="22" t="str">
        <f>'Challenge 2022'!A251</f>
        <v>COVIC</v>
      </c>
      <c r="B219" s="22" t="str">
        <f>'Challenge 2022'!B251</f>
        <v>Eddy</v>
      </c>
      <c r="C219" s="22" t="str">
        <f>'Challenge 2022'!C251</f>
        <v>M</v>
      </c>
      <c r="D219" s="22" t="str">
        <f>'Challenge 2022'!D251</f>
        <v>MA 1</v>
      </c>
      <c r="E219" s="35">
        <f>'Challenge 2022'!BN251</f>
        <v>0</v>
      </c>
      <c r="F219" s="35" t="e">
        <f t="shared" si="6"/>
        <v>#REF!</v>
      </c>
      <c r="G219" s="39" t="str">
        <f>'Challenge 2022'!A334</f>
        <v>HEITZ</v>
      </c>
      <c r="H219" s="23" t="str">
        <f>'Challenge 2022'!B334</f>
        <v>Manuella</v>
      </c>
      <c r="I219" s="23" t="str">
        <f>'Challenge 2022'!C334</f>
        <v>F</v>
      </c>
      <c r="J219" s="23" t="str">
        <f>'Challenge 2022'!D334</f>
        <v>MA 2</v>
      </c>
      <c r="K219" s="12">
        <f>'Challenge 2022'!BN337</f>
        <v>347.75</v>
      </c>
      <c r="L219" s="35" t="e">
        <f t="shared" si="7"/>
        <v>#REF!</v>
      </c>
    </row>
    <row r="220" spans="1:12">
      <c r="A220" s="22" t="str">
        <f>'Challenge 2022'!A252</f>
        <v>CUNEO</v>
      </c>
      <c r="B220" s="22" t="str">
        <f>'Challenge 2022'!B252</f>
        <v>JEAN</v>
      </c>
      <c r="C220" s="22" t="str">
        <f>'Challenge 2022'!C252</f>
        <v>M</v>
      </c>
      <c r="D220" s="22" t="str">
        <f>'Challenge 2022'!D252</f>
        <v>MA 6</v>
      </c>
      <c r="E220" s="35">
        <f>'Challenge 2022'!BN252</f>
        <v>0</v>
      </c>
      <c r="F220" s="35" t="e">
        <f t="shared" si="6"/>
        <v>#REF!</v>
      </c>
      <c r="G220" s="39" t="str">
        <f>'Challenge 2022'!A335</f>
        <v>HOTELLIER</v>
      </c>
      <c r="H220" s="23" t="str">
        <f>'Challenge 2022'!B335</f>
        <v>ANNE FLORE</v>
      </c>
      <c r="I220" s="23" t="str">
        <f>'Challenge 2022'!C335</f>
        <v>F</v>
      </c>
      <c r="J220" s="23" t="str">
        <f>'Challenge 2022'!D335</f>
        <v>MA 1</v>
      </c>
      <c r="K220" s="12">
        <f>'Challenge 2022'!BN338</f>
        <v>0</v>
      </c>
      <c r="L220" s="35" t="e">
        <f t="shared" si="7"/>
        <v>#REF!</v>
      </c>
    </row>
    <row r="221" spans="1:12" ht="39">
      <c r="A221" s="22" t="str">
        <f>'Challenge 2022'!A253</f>
        <v>DE SCHOENBURG WALDENBURG</v>
      </c>
      <c r="B221" s="22" t="str">
        <f>'Challenge 2022'!B253</f>
        <v>Tenoha</v>
      </c>
      <c r="C221" s="22" t="str">
        <f>'Challenge 2022'!C253</f>
        <v>M</v>
      </c>
      <c r="D221" s="22" t="str">
        <f>'Challenge 2022'!D253</f>
        <v>MA 1</v>
      </c>
      <c r="E221" s="35">
        <f>'Challenge 2022'!BN253</f>
        <v>922</v>
      </c>
      <c r="F221" s="35" t="e">
        <f t="shared" si="6"/>
        <v>#REF!</v>
      </c>
      <c r="G221" s="39" t="str">
        <f>'Challenge 2022'!A339</f>
        <v>LE CLEACH MONNIER</v>
      </c>
      <c r="H221" s="23" t="str">
        <f>'Challenge 2022'!B339</f>
        <v>Christel</v>
      </c>
      <c r="I221" s="23" t="str">
        <f>'Challenge 2022'!C339</f>
        <v>F</v>
      </c>
      <c r="J221" s="23" t="str">
        <f>'Challenge 2022'!D339</f>
        <v>MA 2</v>
      </c>
      <c r="K221" s="12">
        <f>'Challenge 2022'!BN339</f>
        <v>456.75</v>
      </c>
      <c r="L221" s="35" t="e">
        <f t="shared" si="7"/>
        <v>#REF!</v>
      </c>
    </row>
    <row r="222" spans="1:12">
      <c r="A222" s="22" t="str">
        <f>'Challenge 2022'!A254</f>
        <v>DEGREZ</v>
      </c>
      <c r="B222" s="22" t="str">
        <f>'Challenge 2022'!B254</f>
        <v>STEPHANE</v>
      </c>
      <c r="C222" s="22" t="str">
        <f>'Challenge 2022'!C254</f>
        <v>M</v>
      </c>
      <c r="D222" s="22" t="str">
        <f>'Challenge 2022'!D254</f>
        <v>MA 2</v>
      </c>
      <c r="E222" s="35">
        <f>'Challenge 2022'!BN254</f>
        <v>548</v>
      </c>
      <c r="F222" s="35" t="e">
        <f t="shared" si="6"/>
        <v>#REF!</v>
      </c>
      <c r="G222" s="39" t="str">
        <f>'Challenge 2022'!A340</f>
        <v>LE GALL</v>
      </c>
      <c r="H222" s="23" t="str">
        <f>'Challenge 2022'!B340</f>
        <v>Florence</v>
      </c>
      <c r="I222" s="23" t="str">
        <f>'Challenge 2022'!C340</f>
        <v>F</v>
      </c>
      <c r="J222" s="23" t="str">
        <f>'Challenge 2022'!D340</f>
        <v>MA 2</v>
      </c>
      <c r="K222" s="12">
        <f>'Challenge 2022'!BN340</f>
        <v>338</v>
      </c>
      <c r="L222" s="35" t="e">
        <f t="shared" si="7"/>
        <v>#REF!</v>
      </c>
    </row>
    <row r="223" spans="1:12">
      <c r="A223" s="22" t="str">
        <f>'Challenge 2022'!A255</f>
        <v>DELARUE</v>
      </c>
      <c r="B223" s="22" t="str">
        <f>'Challenge 2022'!B255</f>
        <v>Christophe</v>
      </c>
      <c r="C223" s="22" t="str">
        <f>'Challenge 2022'!C255</f>
        <v>M</v>
      </c>
      <c r="D223" s="22" t="str">
        <f>'Challenge 2022'!D255</f>
        <v>MA 4</v>
      </c>
      <c r="E223" s="35">
        <f>'Challenge 2022'!BN255</f>
        <v>468.75</v>
      </c>
      <c r="F223" s="35" t="e">
        <f t="shared" si="6"/>
        <v>#REF!</v>
      </c>
      <c r="G223" s="39" t="str">
        <f>'Challenge 2022'!A341</f>
        <v>LEE</v>
      </c>
      <c r="H223" s="23" t="str">
        <f>'Challenge 2022'!B341</f>
        <v>FABIENNE</v>
      </c>
      <c r="I223" s="23" t="str">
        <f>'Challenge 2022'!C341</f>
        <v>F</v>
      </c>
      <c r="J223" s="23" t="str">
        <f>'Challenge 2022'!D341</f>
        <v>MA 2</v>
      </c>
      <c r="K223" s="12">
        <f>'Challenge 2022'!BN341</f>
        <v>0</v>
      </c>
      <c r="L223" s="35" t="e">
        <f t="shared" si="7"/>
        <v>#REF!</v>
      </c>
    </row>
    <row r="224" spans="1:12" ht="26">
      <c r="A224" s="22" t="str">
        <f>'Challenge 2022'!A256</f>
        <v>DELAUNAY</v>
      </c>
      <c r="B224" s="22" t="str">
        <f>'Challenge 2022'!B256</f>
        <v>Guillaume</v>
      </c>
      <c r="C224" s="22" t="str">
        <f>'Challenge 2022'!C256</f>
        <v>M</v>
      </c>
      <c r="D224" s="22" t="str">
        <f>'Challenge 2022'!D256</f>
        <v>MA 1</v>
      </c>
      <c r="E224" s="35">
        <f>'Challenge 2022'!BN256</f>
        <v>1135.25</v>
      </c>
      <c r="F224" s="35" t="e">
        <f t="shared" si="6"/>
        <v>#REF!</v>
      </c>
      <c r="G224" s="39" t="str">
        <f>'Challenge 2022'!A342</f>
        <v>LEGRAND GASSION</v>
      </c>
      <c r="H224" s="23" t="str">
        <f>'Challenge 2022'!B342</f>
        <v>Virginie</v>
      </c>
      <c r="I224" s="23" t="str">
        <f>'Challenge 2022'!C342</f>
        <v>F</v>
      </c>
      <c r="J224" s="23" t="str">
        <f>'Challenge 2022'!D342</f>
        <v>MA 3</v>
      </c>
      <c r="K224" s="12">
        <f>'Challenge 2022'!BN342</f>
        <v>0</v>
      </c>
      <c r="L224" s="35" t="e">
        <f t="shared" si="7"/>
        <v>#REF!</v>
      </c>
    </row>
    <row r="225" spans="1:12" ht="26">
      <c r="A225" s="22" t="str">
        <f>'Challenge 2022'!A257</f>
        <v>DEVON</v>
      </c>
      <c r="B225" s="22" t="str">
        <f>'Challenge 2022'!B257</f>
        <v>JIMMY</v>
      </c>
      <c r="C225" s="22" t="str">
        <f>'Challenge 2022'!C257</f>
        <v>M</v>
      </c>
      <c r="D225" s="22" t="str">
        <f>'Challenge 2022'!D257</f>
        <v>MA 1</v>
      </c>
      <c r="E225" s="35">
        <f>'Challenge 2022'!BN257</f>
        <v>666.5</v>
      </c>
      <c r="F225" s="35" t="e">
        <f t="shared" si="6"/>
        <v>#REF!</v>
      </c>
      <c r="G225" s="39" t="str">
        <f>'Challenge 2022'!A343</f>
        <v>LENTCHITZKY</v>
      </c>
      <c r="H225" s="23" t="str">
        <f>'Challenge 2022'!B343</f>
        <v>Natacha Vaeatua</v>
      </c>
      <c r="I225" s="23" t="str">
        <f>'Challenge 2022'!C343</f>
        <v>F</v>
      </c>
      <c r="J225" s="23" t="str">
        <f>'Challenge 2022'!D343</f>
        <v>MA 3</v>
      </c>
      <c r="K225" s="12">
        <f>'Challenge 2022'!BN343</f>
        <v>248.75</v>
      </c>
      <c r="L225" s="35" t="e">
        <f t="shared" si="7"/>
        <v>#REF!</v>
      </c>
    </row>
    <row r="226" spans="1:12">
      <c r="A226" s="22" t="e">
        <f>'Challenge 2022'!#REF!</f>
        <v>#REF!</v>
      </c>
      <c r="B226" s="22" t="e">
        <f>'Challenge 2022'!#REF!</f>
        <v>#REF!</v>
      </c>
      <c r="C226" s="22" t="e">
        <f>'Challenge 2022'!#REF!</f>
        <v>#REF!</v>
      </c>
      <c r="D226" s="22" t="e">
        <f>'Challenge 2022'!#REF!</f>
        <v>#REF!</v>
      </c>
      <c r="E226" s="35">
        <f>'Challenge 2022'!BN258</f>
        <v>195.75</v>
      </c>
      <c r="F226" s="35" t="e">
        <f t="shared" si="6"/>
        <v>#REF!</v>
      </c>
      <c r="G226" s="39" t="str">
        <f>'Challenge 2022'!A344</f>
        <v>LETHUILLIER</v>
      </c>
      <c r="H226" s="23" t="str">
        <f>'Challenge 2022'!B344</f>
        <v>LYDIE</v>
      </c>
      <c r="I226" s="23" t="str">
        <f>'Challenge 2022'!C344</f>
        <v>F</v>
      </c>
      <c r="J226" s="23" t="str">
        <f>'Challenge 2022'!D344</f>
        <v>MA 4</v>
      </c>
      <c r="K226" s="12">
        <f>'Challenge 2022'!BN344</f>
        <v>0</v>
      </c>
      <c r="L226" s="35" t="e">
        <f t="shared" si="7"/>
        <v>#REF!</v>
      </c>
    </row>
    <row r="227" spans="1:12">
      <c r="A227" s="22" t="e">
        <f>'Challenge 2022'!#REF!</f>
        <v>#REF!</v>
      </c>
      <c r="B227" s="22" t="e">
        <f>'Challenge 2022'!#REF!</f>
        <v>#REF!</v>
      </c>
      <c r="C227" s="22" t="e">
        <f>'Challenge 2022'!#REF!</f>
        <v>#REF!</v>
      </c>
      <c r="D227" s="22" t="e">
        <f>'Challenge 2022'!#REF!</f>
        <v>#REF!</v>
      </c>
      <c r="E227" s="35">
        <f>'Challenge 2022'!BN259</f>
        <v>61.5</v>
      </c>
      <c r="F227" s="35" t="e">
        <f t="shared" si="6"/>
        <v>#REF!</v>
      </c>
      <c r="G227" s="39" t="str">
        <f>'Challenge 2022'!A345</f>
        <v>LY SAO</v>
      </c>
      <c r="H227" s="23" t="str">
        <f>'Challenge 2022'!B345</f>
        <v>PAQUITA</v>
      </c>
      <c r="I227" s="23" t="str">
        <f>'Challenge 2022'!C345</f>
        <v>F</v>
      </c>
      <c r="J227" s="23" t="str">
        <f>'Challenge 2022'!D345</f>
        <v>MA 2</v>
      </c>
      <c r="K227" s="12">
        <f>'Challenge 2022'!BN345</f>
        <v>781.75</v>
      </c>
      <c r="L227" s="35" t="e">
        <f t="shared" si="7"/>
        <v>#REF!</v>
      </c>
    </row>
    <row r="228" spans="1:12" ht="26">
      <c r="A228" s="22" t="e">
        <f>'Challenge 2022'!#REF!</f>
        <v>#REF!</v>
      </c>
      <c r="B228" s="22" t="e">
        <f>'Challenge 2022'!#REF!</f>
        <v>#REF!</v>
      </c>
      <c r="C228" s="22" t="e">
        <f>'Challenge 2022'!#REF!</f>
        <v>#REF!</v>
      </c>
      <c r="D228" s="22" t="e">
        <f>'Challenge 2022'!#REF!</f>
        <v>#REF!</v>
      </c>
      <c r="E228" s="35">
        <f>'Challenge 2022'!BN260</f>
        <v>0</v>
      </c>
      <c r="F228" s="35" t="e">
        <f t="shared" si="6"/>
        <v>#REF!</v>
      </c>
      <c r="G228" s="39" t="str">
        <f>'Challenge 2022'!A346</f>
        <v>MACHEBOEUF</v>
      </c>
      <c r="H228" s="23" t="str">
        <f>'Challenge 2022'!B346</f>
        <v>Caroline</v>
      </c>
      <c r="I228" s="23" t="str">
        <f>'Challenge 2022'!C346</f>
        <v>F</v>
      </c>
      <c r="J228" s="23" t="str">
        <f>'Challenge 2022'!D346</f>
        <v>MA 3</v>
      </c>
      <c r="K228" s="12">
        <f>'Challenge 2022'!BN346</f>
        <v>60.75</v>
      </c>
      <c r="L228" s="35" t="e">
        <f t="shared" si="7"/>
        <v>#REF!</v>
      </c>
    </row>
    <row r="229" spans="1:12">
      <c r="A229" s="22" t="str">
        <f>'Challenge 2022'!A261</f>
        <v>FADIE</v>
      </c>
      <c r="B229" s="22" t="str">
        <f>'Challenge 2022'!B261</f>
        <v>HUGUES</v>
      </c>
      <c r="C229" s="22" t="str">
        <f>'Challenge 2022'!C261</f>
        <v>M</v>
      </c>
      <c r="D229" s="22" t="str">
        <f>'Challenge 2022'!D261</f>
        <v>MA 5</v>
      </c>
      <c r="E229" s="35">
        <f>'Challenge 2022'!BN261</f>
        <v>296.25</v>
      </c>
      <c r="F229" s="35" t="e">
        <f t="shared" si="6"/>
        <v>#REF!</v>
      </c>
      <c r="G229" s="39" t="str">
        <f>'Challenge 2022'!A347</f>
        <v>MIKOU</v>
      </c>
      <c r="H229" s="23" t="str">
        <f>'Challenge 2022'!B347</f>
        <v>Canelle</v>
      </c>
      <c r="I229" s="23" t="str">
        <f>'Challenge 2022'!C347</f>
        <v>F</v>
      </c>
      <c r="J229" s="23" t="str">
        <f>'Challenge 2022'!D347</f>
        <v>MA 1</v>
      </c>
      <c r="K229" s="12">
        <f>'Challenge 2022'!BN347</f>
        <v>183</v>
      </c>
      <c r="L229" s="35" t="e">
        <f t="shared" si="7"/>
        <v>#REF!</v>
      </c>
    </row>
    <row r="230" spans="1:12">
      <c r="A230" s="22" t="str">
        <f>'Challenge 2022'!A262</f>
        <v>FERRIEUX</v>
      </c>
      <c r="B230" s="22" t="str">
        <f>'Challenge 2022'!B262</f>
        <v>GUILAUME</v>
      </c>
      <c r="C230" s="22" t="str">
        <f>'Challenge 2022'!C262</f>
        <v>M</v>
      </c>
      <c r="D230" s="22" t="str">
        <f>'Challenge 2022'!D262</f>
        <v>MA 2</v>
      </c>
      <c r="E230" s="35">
        <f>'Challenge 2022'!BN262</f>
        <v>463.5</v>
      </c>
      <c r="F230" s="35" t="e">
        <f t="shared" si="6"/>
        <v>#REF!</v>
      </c>
      <c r="G230" s="39" t="str">
        <f>'Challenge 2022'!A348</f>
        <v>MISSELIS</v>
      </c>
      <c r="H230" s="23" t="str">
        <f>'Challenge 2022'!B348</f>
        <v>Sophie</v>
      </c>
      <c r="I230" s="23" t="str">
        <f>'Challenge 2022'!C348</f>
        <v>F</v>
      </c>
      <c r="J230" s="23" t="str">
        <f>'Challenge 2022'!D348</f>
        <v>MA 3</v>
      </c>
      <c r="K230" s="12">
        <f>'Challenge 2022'!BN348</f>
        <v>29</v>
      </c>
      <c r="L230" s="35" t="e">
        <f t="shared" si="7"/>
        <v>#REF!</v>
      </c>
    </row>
    <row r="231" spans="1:12">
      <c r="A231" s="22" t="str">
        <f>'Challenge 2022'!A263</f>
        <v>FERRY</v>
      </c>
      <c r="B231" s="22" t="str">
        <f>'Challenge 2022'!B263</f>
        <v>David</v>
      </c>
      <c r="C231" s="22" t="str">
        <f>'Challenge 2022'!C263</f>
        <v>M</v>
      </c>
      <c r="D231" s="22" t="str">
        <f>'Challenge 2022'!D263</f>
        <v>MA 2</v>
      </c>
      <c r="E231" s="35">
        <f>'Challenge 2022'!BN263</f>
        <v>483.5</v>
      </c>
      <c r="F231" s="35" t="e">
        <f t="shared" si="6"/>
        <v>#REF!</v>
      </c>
      <c r="G231" s="39" t="str">
        <f>'Challenge 2022'!A349</f>
        <v>MITAIS</v>
      </c>
      <c r="H231" s="23" t="str">
        <f>'Challenge 2022'!B349</f>
        <v>Vaea</v>
      </c>
      <c r="I231" s="23" t="str">
        <f>'Challenge 2022'!C349</f>
        <v>F</v>
      </c>
      <c r="J231" s="23" t="str">
        <f>'Challenge 2022'!D349</f>
        <v>MA 3</v>
      </c>
      <c r="K231" s="12">
        <f>'Challenge 2022'!BN349</f>
        <v>0</v>
      </c>
      <c r="L231" s="35" t="e">
        <f t="shared" si="7"/>
        <v>#REF!</v>
      </c>
    </row>
    <row r="232" spans="1:12">
      <c r="A232" s="22" t="str">
        <f>'Challenge 2022'!A264</f>
        <v>GARCIA</v>
      </c>
      <c r="B232" s="22" t="str">
        <f>'Challenge 2022'!B264</f>
        <v>Julien</v>
      </c>
      <c r="C232" s="22" t="str">
        <f>'Challenge 2022'!C264</f>
        <v>M</v>
      </c>
      <c r="D232" s="22" t="str">
        <f>'Challenge 2022'!D264</f>
        <v>MA 1</v>
      </c>
      <c r="E232" s="35">
        <f>'Challenge 2022'!BN264</f>
        <v>506.25</v>
      </c>
      <c r="F232" s="35" t="e">
        <f t="shared" si="6"/>
        <v>#REF!</v>
      </c>
      <c r="G232" s="39" t="str">
        <f>'Challenge 2022'!A350</f>
        <v>MUNIER</v>
      </c>
      <c r="H232" s="23" t="str">
        <f>'Challenge 2022'!B350</f>
        <v>STEPHANIE</v>
      </c>
      <c r="I232" s="23" t="str">
        <f>'Challenge 2022'!C350</f>
        <v>F</v>
      </c>
      <c r="J232" s="23" t="str">
        <f>'Challenge 2022'!D350</f>
        <v>MA 2</v>
      </c>
      <c r="K232" s="12">
        <f>'Challenge 2022'!BN350</f>
        <v>65</v>
      </c>
      <c r="L232" s="35" t="e">
        <f t="shared" si="7"/>
        <v>#REF!</v>
      </c>
    </row>
    <row r="233" spans="1:12">
      <c r="A233" s="22" t="str">
        <f>'Challenge 2022'!A265</f>
        <v>HAHN</v>
      </c>
      <c r="B233" s="22" t="str">
        <f>'Challenge 2022'!B265</f>
        <v>Emmanuel</v>
      </c>
      <c r="C233" s="22" t="str">
        <f>'Challenge 2022'!C265</f>
        <v>M</v>
      </c>
      <c r="D233" s="22" t="str">
        <f>'Challenge 2022'!D265</f>
        <v>MA 3</v>
      </c>
      <c r="E233" s="35">
        <f>'Challenge 2022'!BN265</f>
        <v>457.5</v>
      </c>
      <c r="F233" s="35" t="e">
        <f t="shared" si="6"/>
        <v>#REF!</v>
      </c>
      <c r="G233" s="39" t="str">
        <f>'Challenge 2022'!A351</f>
        <v>OBAYASHI</v>
      </c>
      <c r="H233" s="23" t="str">
        <f>'Challenge 2022'!B351</f>
        <v>Yuka</v>
      </c>
      <c r="I233" s="23" t="str">
        <f>'Challenge 2022'!C351</f>
        <v>F</v>
      </c>
      <c r="J233" s="23" t="str">
        <f>'Challenge 2022'!D351</f>
        <v>MA 3</v>
      </c>
      <c r="K233" s="12">
        <f>'Challenge 2022'!BN351</f>
        <v>436</v>
      </c>
      <c r="L233" s="35" t="e">
        <f t="shared" si="7"/>
        <v>#REF!</v>
      </c>
    </row>
    <row r="234" spans="1:12">
      <c r="A234" s="22" t="str">
        <f>'Challenge 2022'!A266</f>
        <v>HEIMANN</v>
      </c>
      <c r="B234" s="22" t="str">
        <f>'Challenge 2022'!B266</f>
        <v>Cyrille</v>
      </c>
      <c r="C234" s="22" t="str">
        <f>'Challenge 2022'!C266</f>
        <v>M</v>
      </c>
      <c r="D234" s="22" t="str">
        <f>'Challenge 2022'!D266</f>
        <v>MA 2</v>
      </c>
      <c r="E234" s="35">
        <f>'Challenge 2022'!BN266</f>
        <v>317.25</v>
      </c>
      <c r="F234" s="35" t="e">
        <f t="shared" si="6"/>
        <v>#REF!</v>
      </c>
      <c r="G234" s="39" t="str">
        <f>'Challenge 2022'!A352</f>
        <v>OUDIN</v>
      </c>
      <c r="H234" s="23" t="str">
        <f>'Challenge 2022'!B352</f>
        <v>GERALDINE</v>
      </c>
      <c r="I234" s="23" t="str">
        <f>'Challenge 2022'!C352</f>
        <v>F</v>
      </c>
      <c r="J234" s="23" t="str">
        <f>'Challenge 2022'!D352</f>
        <v>MA 2</v>
      </c>
      <c r="K234" s="12">
        <f>'Challenge 2022'!BN352</f>
        <v>255</v>
      </c>
      <c r="L234" s="35" t="e">
        <f t="shared" si="7"/>
        <v>#REF!</v>
      </c>
    </row>
    <row r="235" spans="1:12">
      <c r="A235" s="22" t="str">
        <f>'Challenge 2022'!A267</f>
        <v>HERMIER</v>
      </c>
      <c r="B235" s="22" t="str">
        <f>'Challenge 2022'!B267</f>
        <v>Francois</v>
      </c>
      <c r="C235" s="22" t="str">
        <f>'Challenge 2022'!C267</f>
        <v>M</v>
      </c>
      <c r="D235" s="22" t="str">
        <f>'Challenge 2022'!D267</f>
        <v>MA 3</v>
      </c>
      <c r="E235" s="35">
        <f>'Challenge 2022'!BN267</f>
        <v>300</v>
      </c>
      <c r="F235" s="35" t="e">
        <f t="shared" si="6"/>
        <v>#REF!</v>
      </c>
      <c r="G235" s="39" t="str">
        <f>'Challenge 2022'!A353</f>
        <v>PERETTI</v>
      </c>
      <c r="H235" s="23" t="str">
        <f>'Challenge 2022'!B353</f>
        <v>Sophie</v>
      </c>
      <c r="I235" s="23" t="str">
        <f>'Challenge 2022'!C353</f>
        <v>F</v>
      </c>
      <c r="J235" s="23" t="str">
        <f>'Challenge 2022'!D353</f>
        <v>MA 1</v>
      </c>
      <c r="K235" s="12">
        <f>'Challenge 2022'!BN353</f>
        <v>597.75</v>
      </c>
      <c r="L235" s="35" t="e">
        <f t="shared" si="7"/>
        <v>#REF!</v>
      </c>
    </row>
    <row r="236" spans="1:12">
      <c r="A236" s="22" t="str">
        <f>'Challenge 2022'!A268</f>
        <v>HOTELLIER</v>
      </c>
      <c r="B236" s="22" t="str">
        <f>'Challenge 2022'!B268</f>
        <v>Yoann</v>
      </c>
      <c r="C236" s="22" t="str">
        <f>'Challenge 2022'!C268</f>
        <v>M</v>
      </c>
      <c r="D236" s="22" t="str">
        <f>'Challenge 2022'!D268</f>
        <v>MA 2</v>
      </c>
      <c r="E236" s="35">
        <f>'Challenge 2022'!BN268</f>
        <v>1197.5</v>
      </c>
      <c r="F236" s="35" t="e">
        <f t="shared" si="6"/>
        <v>#REF!</v>
      </c>
      <c r="G236" s="39" t="str">
        <f>'Challenge 2022'!A354</f>
        <v>PERIN</v>
      </c>
      <c r="H236" s="23" t="str">
        <f>'Challenge 2022'!B354</f>
        <v>VERONIQUE</v>
      </c>
      <c r="I236" s="23" t="str">
        <f>'Challenge 2022'!C354</f>
        <v>F</v>
      </c>
      <c r="J236" s="23" t="str">
        <f>'Challenge 2022'!D354</f>
        <v>MA 4</v>
      </c>
      <c r="K236" s="12">
        <f>'Challenge 2022'!BN354</f>
        <v>271</v>
      </c>
      <c r="L236" s="35" t="e">
        <f t="shared" si="7"/>
        <v>#REF!</v>
      </c>
    </row>
    <row r="237" spans="1:12">
      <c r="A237" s="22" t="str">
        <f>'Challenge 2022'!A269</f>
        <v>JOCAILLE</v>
      </c>
      <c r="B237" s="22" t="str">
        <f>'Challenge 2022'!B269</f>
        <v>Matthieu</v>
      </c>
      <c r="C237" s="22" t="str">
        <f>'Challenge 2022'!C269</f>
        <v>M</v>
      </c>
      <c r="D237" s="22" t="str">
        <f>'Challenge 2022'!D269</f>
        <v>MA 1</v>
      </c>
      <c r="E237" s="35">
        <f>'Challenge 2022'!BN269</f>
        <v>780.75</v>
      </c>
      <c r="F237" s="35" t="e">
        <f t="shared" si="6"/>
        <v>#REF!</v>
      </c>
      <c r="G237" s="39" t="str">
        <f>'Challenge 2022'!A355</f>
        <v>POURLIER</v>
      </c>
      <c r="H237" s="23" t="str">
        <f>'Challenge 2022'!B355</f>
        <v>Stephanie</v>
      </c>
      <c r="I237" s="23" t="str">
        <f>'Challenge 2022'!C355</f>
        <v>F</v>
      </c>
      <c r="J237" s="23" t="str">
        <f>'Challenge 2022'!D355</f>
        <v>MA 2</v>
      </c>
      <c r="K237" s="12">
        <f>'Challenge 2022'!BN355</f>
        <v>133.5</v>
      </c>
      <c r="L237" s="35" t="e">
        <f t="shared" si="7"/>
        <v>#REF!</v>
      </c>
    </row>
    <row r="238" spans="1:12">
      <c r="A238" s="22" t="str">
        <f>'Challenge 2022'!A270</f>
        <v>JOUBERT</v>
      </c>
      <c r="B238" s="22" t="str">
        <f>'Challenge 2022'!B270</f>
        <v>Yannick</v>
      </c>
      <c r="C238" s="22" t="str">
        <f>'Challenge 2022'!C270</f>
        <v>M</v>
      </c>
      <c r="D238" s="22" t="str">
        <f>'Challenge 2022'!D270</f>
        <v>MA 2</v>
      </c>
      <c r="E238" s="35">
        <f>'Challenge 2022'!BN270</f>
        <v>0</v>
      </c>
      <c r="F238" s="35" t="e">
        <f t="shared" si="6"/>
        <v>#REF!</v>
      </c>
      <c r="G238" s="39" t="str">
        <f>'Challenge 2022'!A356</f>
        <v>PUTTERGILL</v>
      </c>
      <c r="H238" s="23" t="str">
        <f>'Challenge 2022'!B356</f>
        <v>Nicola</v>
      </c>
      <c r="I238" s="23" t="str">
        <f>'Challenge 2022'!C356</f>
        <v>F</v>
      </c>
      <c r="J238" s="23" t="str">
        <f>'Challenge 2022'!D356</f>
        <v>MA 3</v>
      </c>
      <c r="K238" s="12">
        <f>'Challenge 2022'!BN356</f>
        <v>72.75</v>
      </c>
      <c r="L238" s="35" t="e">
        <f t="shared" si="7"/>
        <v>#REF!</v>
      </c>
    </row>
    <row r="239" spans="1:12">
      <c r="A239" s="22" t="str">
        <f>'Challenge 2022'!A271</f>
        <v>KAPHEIM</v>
      </c>
      <c r="B239" s="22" t="str">
        <f>'Challenge 2022'!B271</f>
        <v>Frederic</v>
      </c>
      <c r="C239" s="22" t="str">
        <f>'Challenge 2022'!C271</f>
        <v>M</v>
      </c>
      <c r="D239" s="22" t="str">
        <f>'Challenge 2022'!D271</f>
        <v>MA 2</v>
      </c>
      <c r="E239" s="35">
        <f>'Challenge 2022'!BN271</f>
        <v>140</v>
      </c>
      <c r="F239" s="35" t="e">
        <f t="shared" si="6"/>
        <v>#REF!</v>
      </c>
      <c r="G239" s="39" t="str">
        <f>'Challenge 2022'!A357</f>
        <v>ROUGET</v>
      </c>
      <c r="H239" s="23" t="str">
        <f>'Challenge 2022'!B357</f>
        <v>Fanny</v>
      </c>
      <c r="I239" s="23" t="str">
        <f>'Challenge 2022'!C357</f>
        <v>F</v>
      </c>
      <c r="J239" s="23" t="str">
        <f>'Challenge 2022'!D357</f>
        <v>MA 1</v>
      </c>
      <c r="K239" s="12">
        <f>'Challenge 2022'!BN357</f>
        <v>494</v>
      </c>
      <c r="L239" s="35" t="e">
        <f t="shared" si="7"/>
        <v>#REF!</v>
      </c>
    </row>
    <row r="240" spans="1:12">
      <c r="A240" s="22" t="str">
        <f>'Challenge 2022'!A272</f>
        <v>LABROUSSE</v>
      </c>
      <c r="B240" s="22" t="str">
        <f>'Challenge 2022'!B272</f>
        <v>Olivier</v>
      </c>
      <c r="C240" s="22" t="str">
        <f>'Challenge 2022'!C272</f>
        <v>M</v>
      </c>
      <c r="D240" s="22" t="str">
        <f>'Challenge 2022'!D272</f>
        <v>MA 3</v>
      </c>
      <c r="E240" s="35">
        <f>'Challenge 2022'!BN272</f>
        <v>248</v>
      </c>
      <c r="F240" s="35" t="e">
        <f t="shared" si="6"/>
        <v>#REF!</v>
      </c>
      <c r="G240" s="39" t="str">
        <f>'Challenge 2022'!A358</f>
        <v>SLOSARSKA</v>
      </c>
      <c r="H240" s="23" t="str">
        <f>'Challenge 2022'!B358</f>
        <v>Marta</v>
      </c>
      <c r="I240" s="23" t="str">
        <f>'Challenge 2022'!C358</f>
        <v>F</v>
      </c>
      <c r="J240" s="23" t="str">
        <f>'Challenge 2022'!D358</f>
        <v>MA 1</v>
      </c>
      <c r="K240" s="12">
        <f>'Challenge 2022'!BN358</f>
        <v>209</v>
      </c>
      <c r="L240" s="35" t="e">
        <f t="shared" si="7"/>
        <v>#REF!</v>
      </c>
    </row>
    <row r="241" spans="1:12">
      <c r="A241" s="22" t="str">
        <f>'Challenge 2022'!A273</f>
        <v>LAU FAT</v>
      </c>
      <c r="B241" s="22" t="str">
        <f>'Challenge 2022'!B273</f>
        <v>Fabrice</v>
      </c>
      <c r="C241" s="22" t="str">
        <f>'Challenge 2022'!C273</f>
        <v>M</v>
      </c>
      <c r="D241" s="22" t="str">
        <f>'Challenge 2022'!D273</f>
        <v>MA 1</v>
      </c>
      <c r="E241" s="35">
        <f>'Challenge 2022'!BN273</f>
        <v>1041.25</v>
      </c>
      <c r="F241" s="35" t="e">
        <f t="shared" si="6"/>
        <v>#REF!</v>
      </c>
      <c r="G241" s="39" t="str">
        <f>'Challenge 2022'!A359</f>
        <v>SOULON</v>
      </c>
      <c r="H241" s="23" t="str">
        <f>'Challenge 2022'!B359</f>
        <v>CARINE</v>
      </c>
      <c r="I241" s="23" t="str">
        <f>'Challenge 2022'!C359</f>
        <v>F</v>
      </c>
      <c r="J241" s="23" t="str">
        <f>'Challenge 2022'!D359</f>
        <v>MA 2</v>
      </c>
      <c r="K241" s="12">
        <f>'Challenge 2022'!BN359</f>
        <v>1018</v>
      </c>
      <c r="L241" s="35" t="e">
        <f t="shared" si="7"/>
        <v>#REF!</v>
      </c>
    </row>
    <row r="242" spans="1:12">
      <c r="A242" s="22" t="str">
        <f>'Challenge 2022'!A274</f>
        <v>LE CAM</v>
      </c>
      <c r="B242" s="22" t="str">
        <f>'Challenge 2022'!B274</f>
        <v>OLIVIER</v>
      </c>
      <c r="C242" s="22" t="str">
        <f>'Challenge 2022'!C274</f>
        <v>M</v>
      </c>
      <c r="D242" s="22" t="str">
        <f>'Challenge 2022'!D274</f>
        <v>MA 2</v>
      </c>
      <c r="E242" s="35">
        <f>'Challenge 2022'!BN274</f>
        <v>0</v>
      </c>
      <c r="F242" s="35" t="e">
        <f t="shared" si="6"/>
        <v>#REF!</v>
      </c>
      <c r="G242" s="39" t="str">
        <f>'Challenge 2022'!A360</f>
        <v>SUARD</v>
      </c>
      <c r="H242" s="23" t="str">
        <f>'Challenge 2022'!B360</f>
        <v>Patricia</v>
      </c>
      <c r="I242" s="23" t="str">
        <f>'Challenge 2022'!C360</f>
        <v>F</v>
      </c>
      <c r="J242" s="23" t="str">
        <f>'Challenge 2022'!D360</f>
        <v>MA 2</v>
      </c>
      <c r="K242" s="12">
        <f>'Challenge 2022'!BN360</f>
        <v>181.5</v>
      </c>
      <c r="L242" s="35" t="e">
        <f t="shared" si="7"/>
        <v>#REF!</v>
      </c>
    </row>
    <row r="243" spans="1:12">
      <c r="A243" s="22" t="str">
        <f>'Challenge 2022'!A275</f>
        <v>LEFEVRE</v>
      </c>
      <c r="B243" s="22" t="str">
        <f>'Challenge 2022'!B275</f>
        <v>Christophe</v>
      </c>
      <c r="C243" s="22" t="str">
        <f>'Challenge 2022'!C275</f>
        <v>M</v>
      </c>
      <c r="D243" s="22" t="str">
        <f>'Challenge 2022'!D275</f>
        <v>MA 3</v>
      </c>
      <c r="E243" s="35">
        <f>'Challenge 2022'!BN275</f>
        <v>396.25</v>
      </c>
      <c r="F243" s="35" t="e">
        <f t="shared" si="6"/>
        <v>#REF!</v>
      </c>
      <c r="G243" s="39" t="str">
        <f>'Challenge 2022'!A361</f>
        <v>TOUDJI</v>
      </c>
      <c r="H243" s="23" t="str">
        <f>'Challenge 2022'!B361</f>
        <v>Myriam</v>
      </c>
      <c r="I243" s="23" t="str">
        <f>'Challenge 2022'!C361</f>
        <v>F</v>
      </c>
      <c r="J243" s="23" t="str">
        <f>'Challenge 2022'!D361</f>
        <v>MA 2</v>
      </c>
      <c r="K243" s="12">
        <f>'Challenge 2022'!BN361</f>
        <v>356.75</v>
      </c>
      <c r="L243" s="35" t="e">
        <f t="shared" si="7"/>
        <v>#REF!</v>
      </c>
    </row>
    <row r="244" spans="1:12" ht="26">
      <c r="A244" s="22" t="str">
        <f>'Challenge 2022'!A276</f>
        <v>LEMAITRE</v>
      </c>
      <c r="B244" s="22" t="str">
        <f>'Challenge 2022'!B276</f>
        <v>Frederic</v>
      </c>
      <c r="C244" s="22" t="str">
        <f>'Challenge 2022'!C276</f>
        <v>M</v>
      </c>
      <c r="D244" s="22" t="str">
        <f>'Challenge 2022'!D276</f>
        <v>MA 3</v>
      </c>
      <c r="E244" s="35">
        <f>'Challenge 2022'!BN276</f>
        <v>0</v>
      </c>
      <c r="F244" s="35" t="e">
        <f t="shared" si="6"/>
        <v>#REF!</v>
      </c>
      <c r="G244" s="39" t="str">
        <f>'Challenge 2022'!A362</f>
        <v>TOUVRON</v>
      </c>
      <c r="H244" s="23" t="str">
        <f>'Challenge 2022'!B362</f>
        <v>EMMANUELLE</v>
      </c>
      <c r="I244" s="23" t="str">
        <f>'Challenge 2022'!C362</f>
        <v>F</v>
      </c>
      <c r="J244" s="23" t="str">
        <f>'Challenge 2022'!D362</f>
        <v>MA 3</v>
      </c>
      <c r="K244" s="12">
        <f>'Challenge 2022'!BN362</f>
        <v>175.5</v>
      </c>
      <c r="L244" s="35" t="e">
        <f t="shared" si="7"/>
        <v>#REF!</v>
      </c>
    </row>
    <row r="245" spans="1:12">
      <c r="A245" s="22" t="str">
        <f>'Challenge 2022'!A277</f>
        <v>LEMIERE</v>
      </c>
      <c r="B245" s="22" t="str">
        <f>'Challenge 2022'!B277</f>
        <v>JEROME</v>
      </c>
      <c r="C245" s="22" t="str">
        <f>'Challenge 2022'!C277</f>
        <v>M</v>
      </c>
      <c r="D245" s="22" t="str">
        <f>'Challenge 2022'!D277</f>
        <v>MA 2</v>
      </c>
      <c r="E245" s="35">
        <f>'Challenge 2022'!BN277</f>
        <v>0</v>
      </c>
      <c r="F245" s="35" t="e">
        <f t="shared" si="6"/>
        <v>#REF!</v>
      </c>
      <c r="G245" s="39" t="str">
        <f>'Challenge 2022'!A363</f>
        <v>VAUGELADE</v>
      </c>
      <c r="H245" s="23" t="str">
        <f>'Challenge 2022'!B363</f>
        <v>Christa</v>
      </c>
      <c r="I245" s="23" t="str">
        <f>'Challenge 2022'!C363</f>
        <v>F</v>
      </c>
      <c r="J245" s="23" t="str">
        <f>'Challenge 2022'!D363</f>
        <v>MA 2</v>
      </c>
      <c r="K245" s="12">
        <f>'Challenge 2022'!BN363</f>
        <v>144.75</v>
      </c>
      <c r="L245" s="35" t="e">
        <f t="shared" si="7"/>
        <v>#REF!</v>
      </c>
    </row>
    <row r="246" spans="1:12">
      <c r="A246" s="22" t="str">
        <f>'Challenge 2022'!A278</f>
        <v>LOU</v>
      </c>
      <c r="B246" s="22" t="str">
        <f>'Challenge 2022'!B278</f>
        <v>Serge</v>
      </c>
      <c r="C246" s="22" t="str">
        <f>'Challenge 2022'!C278</f>
        <v>M</v>
      </c>
      <c r="D246" s="22" t="str">
        <f>'Challenge 2022'!D278</f>
        <v>MA 2</v>
      </c>
      <c r="E246" s="35">
        <f>'Challenge 2022'!BN278</f>
        <v>404.25</v>
      </c>
      <c r="F246" s="35" t="e">
        <f t="shared" si="6"/>
        <v>#REF!</v>
      </c>
      <c r="G246" s="39" t="str">
        <f>'Challenge 2022'!A364</f>
        <v>VERMEULEN</v>
      </c>
      <c r="H246" s="23" t="str">
        <f>'Challenge 2022'!B364</f>
        <v>Marjorie</v>
      </c>
      <c r="I246" s="23" t="str">
        <f>'Challenge 2022'!C364</f>
        <v>F</v>
      </c>
      <c r="J246" s="23" t="str">
        <f>'Challenge 2022'!D364</f>
        <v>MA 1</v>
      </c>
      <c r="K246" s="12">
        <f>'Challenge 2022'!BN364</f>
        <v>345</v>
      </c>
      <c r="L246" s="35" t="e">
        <f t="shared" si="7"/>
        <v>#REF!</v>
      </c>
    </row>
    <row r="247" spans="1:12">
      <c r="A247" s="22" t="str">
        <f>'Challenge 2022'!A279</f>
        <v>MACHEBOEUF</v>
      </c>
      <c r="B247" s="22" t="str">
        <f>'Challenge 2022'!B279</f>
        <v>Laurent</v>
      </c>
      <c r="C247" s="22" t="str">
        <f>'Challenge 2022'!C279</f>
        <v>M</v>
      </c>
      <c r="D247" s="22" t="str">
        <f>'Challenge 2022'!D279</f>
        <v>MA 5</v>
      </c>
      <c r="E247" s="35">
        <f>'Challenge 2022'!BN279</f>
        <v>843</v>
      </c>
      <c r="F247" s="35" t="e">
        <f t="shared" si="6"/>
        <v>#REF!</v>
      </c>
      <c r="G247" s="39" t="str">
        <f>'Challenge 2022'!A365</f>
        <v>VERON</v>
      </c>
      <c r="H247" s="23" t="str">
        <f>'Challenge 2022'!B365</f>
        <v>JASMINA</v>
      </c>
      <c r="I247" s="23" t="str">
        <f>'Challenge 2022'!C365</f>
        <v>F</v>
      </c>
      <c r="J247" s="23" t="str">
        <f>'Challenge 2022'!D365</f>
        <v>MA 5</v>
      </c>
      <c r="K247" s="12">
        <f>'Challenge 2022'!BN365</f>
        <v>0</v>
      </c>
      <c r="L247" s="35" t="e">
        <f t="shared" si="7"/>
        <v>#REF!</v>
      </c>
    </row>
    <row r="248" spans="1:12">
      <c r="A248" s="22" t="str">
        <f>'Challenge 2022'!A280</f>
        <v>MAILLARD</v>
      </c>
      <c r="B248" s="22" t="str">
        <f>'Challenge 2022'!B280</f>
        <v>Stephane</v>
      </c>
      <c r="C248" s="22" t="str">
        <f>'Challenge 2022'!C280</f>
        <v>M</v>
      </c>
      <c r="D248" s="22" t="str">
        <f>'Challenge 2022'!D280</f>
        <v>MA 3</v>
      </c>
      <c r="E248" s="35">
        <f>'Challenge 2022'!BN280</f>
        <v>336.5</v>
      </c>
      <c r="F248" s="35" t="e">
        <f t="shared" si="6"/>
        <v>#REF!</v>
      </c>
      <c r="G248" s="39" t="str">
        <f>'Challenge 2022'!A366</f>
        <v>VILLANT</v>
      </c>
      <c r="H248" s="23" t="str">
        <f>'Challenge 2022'!B366</f>
        <v>Terauhere</v>
      </c>
      <c r="I248" s="23" t="str">
        <f>'Challenge 2022'!C366</f>
        <v>F</v>
      </c>
      <c r="J248" s="23" t="str">
        <f>'Challenge 2022'!D366</f>
        <v>MA 1</v>
      </c>
      <c r="K248" s="12">
        <f>'Challenge 2022'!BN366</f>
        <v>508.75</v>
      </c>
      <c r="L248" s="35" t="e">
        <f t="shared" si="7"/>
        <v>#REF!</v>
      </c>
    </row>
    <row r="249" spans="1:12">
      <c r="A249" s="22" t="str">
        <f>'Challenge 2022'!A281</f>
        <v>MIKOU</v>
      </c>
      <c r="B249" s="22" t="str">
        <f>'Challenge 2022'!B281</f>
        <v>Mourad</v>
      </c>
      <c r="C249" s="22" t="str">
        <f>'Challenge 2022'!C281</f>
        <v>M</v>
      </c>
      <c r="D249" s="22" t="str">
        <f>'Challenge 2022'!D281</f>
        <v>MA 1</v>
      </c>
      <c r="E249" s="35">
        <f>'Challenge 2022'!BN281</f>
        <v>907.5</v>
      </c>
      <c r="F249" s="35" t="e">
        <f t="shared" si="6"/>
        <v>#REF!</v>
      </c>
      <c r="G249" s="39" t="str">
        <f>'Challenge 2022'!A367</f>
        <v>VINCENTI</v>
      </c>
      <c r="H249" s="23" t="str">
        <f>'Challenge 2022'!B367</f>
        <v>Pascale</v>
      </c>
      <c r="I249" s="23" t="str">
        <f>'Challenge 2022'!C367</f>
        <v>F</v>
      </c>
      <c r="J249" s="23" t="str">
        <f>'Challenge 2022'!D367</f>
        <v>MA 1</v>
      </c>
      <c r="K249" s="12">
        <f>'Challenge 2022'!BN367</f>
        <v>224.5</v>
      </c>
      <c r="L249" s="35" t="e">
        <f t="shared" si="7"/>
        <v>#REF!</v>
      </c>
    </row>
    <row r="250" spans="1:12" ht="26">
      <c r="A250" s="22" t="str">
        <f>'Challenge 2022'!A282</f>
        <v>MOURIER</v>
      </c>
      <c r="B250" s="22" t="str">
        <f>'Challenge 2022'!B282</f>
        <v>Thomas</v>
      </c>
      <c r="C250" s="22" t="str">
        <f>'Challenge 2022'!C282</f>
        <v>M</v>
      </c>
      <c r="D250" s="22" t="str">
        <f>'Challenge 2022'!D282</f>
        <v>MA 1</v>
      </c>
      <c r="E250" s="35">
        <f>'Challenge 2022'!BN282</f>
        <v>1137</v>
      </c>
      <c r="F250" s="35" t="e">
        <f t="shared" si="6"/>
        <v>#REF!</v>
      </c>
      <c r="G250" s="39" t="str">
        <f>'Challenge 2022'!A368</f>
        <v>WONG KAM CHE</v>
      </c>
      <c r="H250" s="23" t="str">
        <f>'Challenge 2022'!B368</f>
        <v>Diane</v>
      </c>
      <c r="I250" s="23" t="str">
        <f>'Challenge 2022'!C368</f>
        <v>F</v>
      </c>
      <c r="J250" s="23" t="str">
        <f>'Challenge 2022'!D368</f>
        <v>MA 2</v>
      </c>
      <c r="K250" s="12">
        <f>'Challenge 2022'!BN368</f>
        <v>0</v>
      </c>
      <c r="L250" s="35" t="e">
        <f t="shared" si="7"/>
        <v>#REF!</v>
      </c>
    </row>
    <row r="251" spans="1:12">
      <c r="A251" s="22" t="str">
        <f>'Challenge 2022'!A283</f>
        <v>PANG</v>
      </c>
      <c r="B251" s="22" t="str">
        <f>'Challenge 2022'!B283</f>
        <v>Szu Ming</v>
      </c>
      <c r="C251" s="22" t="str">
        <f>'Challenge 2022'!C283</f>
        <v>M</v>
      </c>
      <c r="D251" s="22" t="str">
        <f>'Challenge 2022'!D283</f>
        <v>MA 2</v>
      </c>
      <c r="E251" s="35">
        <f>'Challenge 2022'!BN283</f>
        <v>210.25</v>
      </c>
      <c r="F251" s="35" t="e">
        <f t="shared" si="6"/>
        <v>#REF!</v>
      </c>
      <c r="G251" s="39" t="str">
        <f>'Challenge 2022'!A369</f>
        <v>RIVOALLAN</v>
      </c>
      <c r="H251" s="23" t="str">
        <f>'Challenge 2022'!B369</f>
        <v>Sophie</v>
      </c>
      <c r="I251" s="23" t="str">
        <f>'Challenge 2022'!C369</f>
        <v>F</v>
      </c>
      <c r="J251" s="23" t="str">
        <f>'Challenge 2022'!D369</f>
        <v>MA 3</v>
      </c>
      <c r="K251" s="12">
        <f>'Challenge 2022'!BN369</f>
        <v>45</v>
      </c>
      <c r="L251" s="35" t="e">
        <f t="shared" si="7"/>
        <v>#REF!</v>
      </c>
    </row>
    <row r="252" spans="1:12" ht="14" thickBot="1">
      <c r="A252" s="22" t="str">
        <f>'Challenge 2022'!A284</f>
        <v>PERETTI</v>
      </c>
      <c r="B252" s="22" t="str">
        <f>'Challenge 2022'!B284</f>
        <v>MATTHIEU</v>
      </c>
      <c r="C252" s="22" t="str">
        <f>'Challenge 2022'!C284</f>
        <v>M</v>
      </c>
      <c r="D252" s="22" t="str">
        <f>'Challenge 2022'!D284</f>
        <v>MA 1</v>
      </c>
      <c r="E252" s="35">
        <f>'Challenge 2022'!BN284</f>
        <v>843.5</v>
      </c>
      <c r="F252" s="35" t="e">
        <f t="shared" si="6"/>
        <v>#REF!</v>
      </c>
      <c r="G252" s="40" t="e">
        <f>'Challenge 2022'!#REF!</f>
        <v>#REF!</v>
      </c>
      <c r="H252" s="41" t="e">
        <f>'Challenge 2022'!#REF!</f>
        <v>#REF!</v>
      </c>
      <c r="I252" s="41" t="e">
        <f>'Challenge 2022'!#REF!</f>
        <v>#REF!</v>
      </c>
      <c r="J252" s="41" t="e">
        <f>'Challenge 2022'!#REF!</f>
        <v>#REF!</v>
      </c>
      <c r="K252" s="14" t="e">
        <f>'Challenge 2022'!#REF!</f>
        <v>#REF!</v>
      </c>
      <c r="L252" s="36" t="e">
        <f t="shared" si="7"/>
        <v>#REF!</v>
      </c>
    </row>
    <row r="253" spans="1:12">
      <c r="A253" s="22" t="str">
        <f>'Challenge 2022'!A285</f>
        <v>PERROY</v>
      </c>
      <c r="B253" s="22" t="str">
        <f>'Challenge 2022'!B285</f>
        <v>Teva</v>
      </c>
      <c r="C253" s="22" t="str">
        <f>'Challenge 2022'!C285</f>
        <v>M</v>
      </c>
      <c r="D253" s="22" t="str">
        <f>'Challenge 2022'!D285</f>
        <v>MA 2</v>
      </c>
      <c r="E253" s="35">
        <f>'Challenge 2022'!BN285</f>
        <v>1110.5</v>
      </c>
      <c r="F253" s="35" t="e">
        <f t="shared" si="6"/>
        <v>#REF!</v>
      </c>
      <c r="K253" s="16"/>
      <c r="L253" s="16"/>
    </row>
    <row r="254" spans="1:12">
      <c r="A254" s="22" t="str">
        <f>'Challenge 2022'!A286</f>
        <v>PETIT</v>
      </c>
      <c r="B254" s="22" t="str">
        <f>'Challenge 2022'!B286</f>
        <v>Sebastien</v>
      </c>
      <c r="C254" s="22" t="str">
        <f>'Challenge 2022'!C286</f>
        <v>M</v>
      </c>
      <c r="D254" s="22" t="str">
        <f>'Challenge 2022'!D286</f>
        <v>MA 2</v>
      </c>
      <c r="E254" s="35">
        <f>'Challenge 2022'!BN286</f>
        <v>282</v>
      </c>
      <c r="F254" s="35" t="e">
        <f t="shared" si="6"/>
        <v>#REF!</v>
      </c>
      <c r="K254" s="16"/>
      <c r="L254" s="16"/>
    </row>
    <row r="255" spans="1:12">
      <c r="A255" s="22" t="str">
        <f>'Challenge 2022'!A287</f>
        <v>PITON</v>
      </c>
      <c r="B255" s="22" t="str">
        <f>'Challenge 2022'!B287</f>
        <v>Christophe</v>
      </c>
      <c r="C255" s="22" t="str">
        <f>'Challenge 2022'!C287</f>
        <v>M</v>
      </c>
      <c r="D255" s="22" t="str">
        <f>'Challenge 2022'!D287</f>
        <v>MA 2</v>
      </c>
      <c r="E255" s="35">
        <f>'Challenge 2022'!BN287</f>
        <v>1459.75</v>
      </c>
      <c r="F255" s="35" t="e">
        <f t="shared" si="6"/>
        <v>#REF!</v>
      </c>
      <c r="K255" s="16"/>
      <c r="L255" s="16"/>
    </row>
    <row r="256" spans="1:12">
      <c r="A256" s="22" t="str">
        <f>'Challenge 2022'!A288</f>
        <v>POUJOULAT</v>
      </c>
      <c r="B256" s="22" t="str">
        <f>'Challenge 2022'!B288</f>
        <v>FRANCOIS</v>
      </c>
      <c r="C256" s="22" t="str">
        <f>'Challenge 2022'!C288</f>
        <v>M</v>
      </c>
      <c r="D256" s="22" t="str">
        <f>'Challenge 2022'!D288</f>
        <v>MA 2</v>
      </c>
      <c r="E256" s="35">
        <f>'Challenge 2022'!BN288</f>
        <v>82.5</v>
      </c>
      <c r="F256" s="35" t="e">
        <f t="shared" si="6"/>
        <v>#REF!</v>
      </c>
      <c r="K256" s="16"/>
      <c r="L256" s="16"/>
    </row>
    <row r="257" spans="1:12">
      <c r="A257" s="22" t="str">
        <f>'Challenge 2022'!A289</f>
        <v>RICHARD</v>
      </c>
      <c r="B257" s="22" t="str">
        <f>'Challenge 2022'!B289</f>
        <v>Bernard</v>
      </c>
      <c r="C257" s="22" t="str">
        <f>'Challenge 2022'!C289</f>
        <v>M</v>
      </c>
      <c r="D257" s="22" t="str">
        <f>'Challenge 2022'!D289</f>
        <v>MA 4</v>
      </c>
      <c r="E257" s="35">
        <f>'Challenge 2022'!BN289</f>
        <v>467.75</v>
      </c>
      <c r="F257" s="35" t="e">
        <f t="shared" si="6"/>
        <v>#REF!</v>
      </c>
      <c r="K257" s="16"/>
      <c r="L257" s="16"/>
    </row>
    <row r="258" spans="1:12">
      <c r="A258" s="22" t="str">
        <f>'Challenge 2022'!A290</f>
        <v>RICHMOND</v>
      </c>
      <c r="B258" s="22" t="str">
        <f>'Challenge 2022'!B290</f>
        <v>DAVID</v>
      </c>
      <c r="C258" s="22" t="str">
        <f>'Challenge 2022'!C290</f>
        <v>M</v>
      </c>
      <c r="D258" s="22" t="str">
        <f>'Challenge 2022'!D290</f>
        <v>MA 2</v>
      </c>
      <c r="E258" s="35">
        <f>'Challenge 2022'!BN290</f>
        <v>620</v>
      </c>
      <c r="F258" s="35" t="e">
        <f t="shared" si="6"/>
        <v>#REF!</v>
      </c>
      <c r="K258" s="16"/>
      <c r="L258" s="16"/>
    </row>
    <row r="259" spans="1:12">
      <c r="A259" s="22" t="str">
        <f>'Challenge 2022'!A291</f>
        <v>RIVIERE</v>
      </c>
      <c r="B259" s="22" t="str">
        <f>'Challenge 2022'!B291</f>
        <v>Thierry</v>
      </c>
      <c r="C259" s="22" t="str">
        <f>'Challenge 2022'!C291</f>
        <v>M</v>
      </c>
      <c r="D259" s="22" t="str">
        <f>'Challenge 2022'!D291</f>
        <v>MA 2</v>
      </c>
      <c r="E259" s="35">
        <f>'Challenge 2022'!BN291</f>
        <v>0</v>
      </c>
      <c r="F259" s="35" t="e">
        <f t="shared" ref="F259:F271" si="8">RANK(E259,$E$3:$E$271,0)</f>
        <v>#REF!</v>
      </c>
      <c r="K259" s="16"/>
      <c r="L259" s="16"/>
    </row>
    <row r="260" spans="1:12">
      <c r="A260" s="22" t="str">
        <f>'Challenge 2022'!A292</f>
        <v>SAUGRAIN</v>
      </c>
      <c r="B260" s="22" t="str">
        <f>'Challenge 2022'!B292</f>
        <v>Maxime</v>
      </c>
      <c r="C260" s="22" t="str">
        <f>'Challenge 2022'!C292</f>
        <v>M</v>
      </c>
      <c r="D260" s="22" t="str">
        <f>'Challenge 2022'!D292</f>
        <v>MA 3</v>
      </c>
      <c r="E260" s="35">
        <f>'Challenge 2022'!BN292</f>
        <v>432.5</v>
      </c>
      <c r="F260" s="35" t="e">
        <f t="shared" si="8"/>
        <v>#REF!</v>
      </c>
      <c r="K260" s="16"/>
      <c r="L260" s="16"/>
    </row>
    <row r="261" spans="1:12">
      <c r="A261" s="22" t="str">
        <f>'Challenge 2022'!A293</f>
        <v>SHAN</v>
      </c>
      <c r="B261" s="22" t="str">
        <f>'Challenge 2022'!B293</f>
        <v>Moehau</v>
      </c>
      <c r="C261" s="22" t="str">
        <f>'Challenge 2022'!C293</f>
        <v>M</v>
      </c>
      <c r="D261" s="22" t="str">
        <f>'Challenge 2022'!D293</f>
        <v>MA 1</v>
      </c>
      <c r="E261" s="35">
        <f>'Challenge 2022'!BN293</f>
        <v>0</v>
      </c>
      <c r="F261" s="35" t="e">
        <f t="shared" si="8"/>
        <v>#REF!</v>
      </c>
      <c r="K261" s="16"/>
      <c r="L261" s="16"/>
    </row>
    <row r="262" spans="1:12">
      <c r="A262" s="22" t="str">
        <f>'Challenge 2022'!A294</f>
        <v>SOULON</v>
      </c>
      <c r="B262" s="22" t="str">
        <f>'Challenge 2022'!B294</f>
        <v>Franck</v>
      </c>
      <c r="C262" s="22" t="str">
        <f>'Challenge 2022'!C294</f>
        <v>M</v>
      </c>
      <c r="D262" s="22" t="str">
        <f>'Challenge 2022'!D294</f>
        <v>MA 2</v>
      </c>
      <c r="E262" s="35">
        <f>'Challenge 2022'!BN294</f>
        <v>1222.5</v>
      </c>
      <c r="F262" s="35" t="e">
        <f t="shared" si="8"/>
        <v>#REF!</v>
      </c>
      <c r="K262" s="16"/>
      <c r="L262" s="16"/>
    </row>
    <row r="263" spans="1:12">
      <c r="A263" s="22" t="str">
        <f>'Challenge 2022'!A295</f>
        <v>SOWINSKI</v>
      </c>
      <c r="B263" s="22" t="str">
        <f>'Challenge 2022'!B295</f>
        <v>Sebastien</v>
      </c>
      <c r="C263" s="22" t="str">
        <f>'Challenge 2022'!C295</f>
        <v>M</v>
      </c>
      <c r="D263" s="22" t="str">
        <f>'Challenge 2022'!D295</f>
        <v>MA 1</v>
      </c>
      <c r="E263" s="35">
        <f>'Challenge 2022'!BN295</f>
        <v>0</v>
      </c>
      <c r="F263" s="35" t="e">
        <f t="shared" si="8"/>
        <v>#REF!</v>
      </c>
      <c r="K263" s="16"/>
      <c r="L263" s="16"/>
    </row>
    <row r="264" spans="1:12">
      <c r="A264" s="22" t="str">
        <f>'Challenge 2022'!A296</f>
        <v>SUCHET</v>
      </c>
      <c r="B264" s="22" t="str">
        <f>'Challenge 2022'!B296</f>
        <v>Dominique</v>
      </c>
      <c r="C264" s="22" t="str">
        <f>'Challenge 2022'!C296</f>
        <v>M</v>
      </c>
      <c r="D264" s="22" t="str">
        <f>'Challenge 2022'!D296</f>
        <v>MA 6</v>
      </c>
      <c r="E264" s="35">
        <f>'Challenge 2022'!BN296</f>
        <v>420</v>
      </c>
      <c r="F264" s="35" t="e">
        <f t="shared" si="8"/>
        <v>#REF!</v>
      </c>
      <c r="K264" s="16"/>
      <c r="L264" s="16"/>
    </row>
    <row r="265" spans="1:12">
      <c r="A265" s="22" t="str">
        <f>'Challenge 2022'!A297</f>
        <v>TAPARE</v>
      </c>
      <c r="B265" s="22" t="str">
        <f>'Challenge 2022'!B297</f>
        <v>Joe</v>
      </c>
      <c r="C265" s="22" t="str">
        <f>'Challenge 2022'!C297</f>
        <v>M</v>
      </c>
      <c r="D265" s="22" t="str">
        <f>'Challenge 2022'!D297</f>
        <v>MA 1</v>
      </c>
      <c r="E265" s="35">
        <f>'Challenge 2022'!BN297</f>
        <v>739.5</v>
      </c>
      <c r="F265" s="35" t="e">
        <f t="shared" si="8"/>
        <v>#REF!</v>
      </c>
      <c r="K265" s="16"/>
      <c r="L265" s="16"/>
    </row>
    <row r="266" spans="1:12">
      <c r="A266" s="22" t="str">
        <f>'Challenge 2022'!A298</f>
        <v>TCHONG WONG</v>
      </c>
      <c r="B266" s="22" t="str">
        <f>'Challenge 2022'!B298</f>
        <v>Donny</v>
      </c>
      <c r="C266" s="22" t="str">
        <f>'Challenge 2022'!C298</f>
        <v>M</v>
      </c>
      <c r="D266" s="22" t="str">
        <f>'Challenge 2022'!D298</f>
        <v>MA 2</v>
      </c>
      <c r="E266" s="35">
        <f>'Challenge 2022'!BN298</f>
        <v>537.5</v>
      </c>
      <c r="F266" s="35" t="e">
        <f t="shared" si="8"/>
        <v>#REF!</v>
      </c>
      <c r="K266" s="16"/>
      <c r="L266" s="16"/>
    </row>
    <row r="267" spans="1:12">
      <c r="A267" s="22" t="str">
        <f>'Challenge 2022'!A299</f>
        <v>TONNELLIER</v>
      </c>
      <c r="B267" s="22" t="str">
        <f>'Challenge 2022'!B299</f>
        <v>THIERRY</v>
      </c>
      <c r="C267" s="22" t="str">
        <f>'Challenge 2022'!C299</f>
        <v>M</v>
      </c>
      <c r="D267" s="22" t="str">
        <f>'Challenge 2022'!D299</f>
        <v>MA 2</v>
      </c>
      <c r="E267" s="35">
        <f>'Challenge 2022'!BN299</f>
        <v>679.5</v>
      </c>
      <c r="F267" s="35" t="e">
        <f t="shared" si="8"/>
        <v>#REF!</v>
      </c>
      <c r="K267" s="16"/>
      <c r="L267" s="16"/>
    </row>
    <row r="268" spans="1:12">
      <c r="A268" s="22" t="str">
        <f>'Challenge 2022'!A300</f>
        <v>TRANNE</v>
      </c>
      <c r="B268" s="22" t="str">
        <f>'Challenge 2022'!B300</f>
        <v>FABIAN</v>
      </c>
      <c r="C268" s="22" t="str">
        <f>'Challenge 2022'!C300</f>
        <v>M</v>
      </c>
      <c r="D268" s="22" t="str">
        <f>'Challenge 2022'!D300</f>
        <v>MA 1</v>
      </c>
      <c r="E268" s="35">
        <f>'Challenge 2022'!BN300</f>
        <v>172.75</v>
      </c>
      <c r="F268" s="35" t="e">
        <f t="shared" si="8"/>
        <v>#REF!</v>
      </c>
      <c r="K268" s="16"/>
      <c r="L268" s="16"/>
    </row>
    <row r="269" spans="1:12">
      <c r="A269" s="22" t="str">
        <f>'Challenge 2022'!A301</f>
        <v>VARDON</v>
      </c>
      <c r="B269" s="22" t="str">
        <f>'Challenge 2022'!B301</f>
        <v>UERII</v>
      </c>
      <c r="C269" s="22" t="str">
        <f>'Challenge 2022'!C301</f>
        <v>M</v>
      </c>
      <c r="D269" s="22" t="str">
        <f>'Challenge 2022'!D301</f>
        <v>MA 3</v>
      </c>
      <c r="E269" s="35">
        <f>'Challenge 2022'!BN301</f>
        <v>0</v>
      </c>
      <c r="F269" s="35" t="e">
        <f t="shared" si="8"/>
        <v>#REF!</v>
      </c>
      <c r="K269" s="16"/>
      <c r="L269" s="16"/>
    </row>
    <row r="270" spans="1:12">
      <c r="A270" s="22" t="str">
        <f>'Challenge 2022'!A302</f>
        <v>YEN KWAY</v>
      </c>
      <c r="B270" s="22" t="str">
        <f>'Challenge 2022'!B302</f>
        <v>Jimmy</v>
      </c>
      <c r="C270" s="22" t="str">
        <f>'Challenge 2022'!C302</f>
        <v>M</v>
      </c>
      <c r="D270" s="22" t="str">
        <f>'Challenge 2022'!D302</f>
        <v>MA 2</v>
      </c>
      <c r="E270" s="35">
        <f>'Challenge 2022'!BN302</f>
        <v>72.5</v>
      </c>
      <c r="F270" s="35" t="e">
        <f t="shared" si="8"/>
        <v>#REF!</v>
      </c>
      <c r="K270" s="16"/>
      <c r="L270" s="16"/>
    </row>
    <row r="271" spans="1:12">
      <c r="A271" s="22" t="str">
        <f>'Challenge 2022'!A303</f>
        <v>BLAIS</v>
      </c>
      <c r="B271" s="22" t="str">
        <f>'Challenge 2022'!B303</f>
        <v>Thomas</v>
      </c>
      <c r="C271" s="22" t="str">
        <f>'Challenge 2022'!C303</f>
        <v>M</v>
      </c>
      <c r="D271" s="22" t="str">
        <f>'Challenge 2022'!D303</f>
        <v>MA 1</v>
      </c>
      <c r="E271" s="35">
        <f>'Challenge 2022'!BN303</f>
        <v>426</v>
      </c>
      <c r="F271" s="35" t="e">
        <f t="shared" si="8"/>
        <v>#REF!</v>
      </c>
      <c r="K271" s="16"/>
      <c r="L271" s="16"/>
    </row>
    <row r="272" spans="1:12">
      <c r="A272" s="22" t="str">
        <f>'Challenge 2022'!A304</f>
        <v>TENIARAHI</v>
      </c>
      <c r="B272" s="22" t="str">
        <f>'Challenge 2022'!B304</f>
        <v>Landry</v>
      </c>
      <c r="C272" s="22" t="str">
        <f>'Challenge 2022'!C304</f>
        <v>M</v>
      </c>
      <c r="D272" s="22" t="str">
        <f>'Challenge 2022'!D304</f>
        <v>MA 1</v>
      </c>
      <c r="E272" s="16">
        <f>'Challenge 2022'!BN304</f>
        <v>396.75</v>
      </c>
      <c r="F272" s="16" t="e">
        <f t="shared" ref="F272:F311" si="9">RANK(E272,$E$3:$E$271,0)</f>
        <v>#REF!</v>
      </c>
      <c r="K272" s="16"/>
      <c r="L272" s="16"/>
    </row>
    <row r="273" spans="1:6">
      <c r="A273" s="22" t="str">
        <f>'Challenge 2022'!A305</f>
        <v>ZIJP</v>
      </c>
      <c r="B273" s="22" t="str">
        <f>'Challenge 2022'!B305</f>
        <v>SAMUEL</v>
      </c>
      <c r="C273" s="22" t="str">
        <f>'Challenge 2022'!C305</f>
        <v>M</v>
      </c>
      <c r="D273" s="22" t="str">
        <f>'Challenge 2022'!D305</f>
        <v>MA 1</v>
      </c>
      <c r="E273" s="16">
        <f>'Challenge 2022'!BN305</f>
        <v>255</v>
      </c>
      <c r="F273" s="16" t="e">
        <f t="shared" si="9"/>
        <v>#REF!</v>
      </c>
    </row>
    <row r="274" spans="1:6">
      <c r="A274" s="22" t="str">
        <f>'Challenge 2022'!A306</f>
        <v>HUGONY</v>
      </c>
      <c r="B274" s="22" t="str">
        <f>'Challenge 2022'!B306</f>
        <v>Sébastien</v>
      </c>
      <c r="C274" s="22" t="str">
        <f>'Challenge 2022'!C306</f>
        <v>M</v>
      </c>
      <c r="D274" s="22" t="str">
        <f>'Challenge 2022'!D306</f>
        <v>MA 2</v>
      </c>
      <c r="E274" s="16">
        <f>'Challenge 2022'!BN306</f>
        <v>51</v>
      </c>
      <c r="F274" s="16" t="e">
        <f t="shared" si="9"/>
        <v>#REF!</v>
      </c>
    </row>
    <row r="275" spans="1:6">
      <c r="A275" s="22" t="str">
        <f>'Challenge 2022'!A307</f>
        <v>DHERBECOURT</v>
      </c>
      <c r="B275" s="22" t="str">
        <f>'Challenge 2022'!B307</f>
        <v>Francois</v>
      </c>
      <c r="C275" s="22" t="str">
        <f>'Challenge 2022'!C307</f>
        <v>M</v>
      </c>
      <c r="D275" s="22" t="str">
        <f>'Challenge 2022'!D307</f>
        <v>MA 1</v>
      </c>
      <c r="E275" s="16">
        <f>'Challenge 2022'!BN307</f>
        <v>498</v>
      </c>
      <c r="F275" s="16" t="e">
        <f t="shared" si="9"/>
        <v>#REF!</v>
      </c>
    </row>
    <row r="276" spans="1:6">
      <c r="A276" s="22" t="str">
        <f>'Challenge 2022'!A308</f>
        <v>VIVIER</v>
      </c>
      <c r="B276" s="22" t="str">
        <f>'Challenge 2022'!B308</f>
        <v>Sébastien</v>
      </c>
      <c r="C276" s="22" t="str">
        <f>'Challenge 2022'!C308</f>
        <v>M</v>
      </c>
      <c r="D276" s="22" t="str">
        <f>'Challenge 2022'!D308</f>
        <v>MA 1</v>
      </c>
      <c r="E276" s="16">
        <f>'Challenge 2022'!BN308</f>
        <v>434.25</v>
      </c>
      <c r="F276" s="16" t="e">
        <f t="shared" si="9"/>
        <v>#REF!</v>
      </c>
    </row>
    <row r="277" spans="1:6">
      <c r="A277" s="22" t="str">
        <f>'Challenge 2022'!A309</f>
        <v>BRUNETTI</v>
      </c>
      <c r="B277" s="22" t="str">
        <f>'Challenge 2022'!B309</f>
        <v>Laurent</v>
      </c>
      <c r="C277" s="22" t="str">
        <f>'Challenge 2022'!C309</f>
        <v>M</v>
      </c>
      <c r="D277" s="22" t="str">
        <f>'Challenge 2022'!D309</f>
        <v>MA 2</v>
      </c>
      <c r="E277" s="16">
        <f>'Challenge 2022'!BN309</f>
        <v>323.5</v>
      </c>
      <c r="F277" s="16" t="e">
        <f t="shared" si="9"/>
        <v>#REF!</v>
      </c>
    </row>
    <row r="278" spans="1:6">
      <c r="A278" s="22" t="str">
        <f>'Challenge 2022'!A310</f>
        <v>BARRAERA</v>
      </c>
      <c r="B278" s="22" t="str">
        <f>'Challenge 2022'!B310</f>
        <v>Carlos</v>
      </c>
      <c r="C278" s="22" t="str">
        <f>'Challenge 2022'!C310</f>
        <v>M</v>
      </c>
      <c r="D278" s="22" t="str">
        <f>'Challenge 2022'!D310</f>
        <v>MA 3</v>
      </c>
      <c r="E278" s="16">
        <f>'Challenge 2022'!BN310</f>
        <v>226.5</v>
      </c>
      <c r="F278" s="16" t="e">
        <f t="shared" si="9"/>
        <v>#REF!</v>
      </c>
    </row>
    <row r="279" spans="1:6">
      <c r="A279" s="22" t="str">
        <f>'Challenge 2022'!A311</f>
        <v>ROY</v>
      </c>
      <c r="B279" s="22" t="str">
        <f>'Challenge 2022'!B311</f>
        <v>Fabrice</v>
      </c>
      <c r="C279" s="22" t="str">
        <f>'Challenge 2022'!C311</f>
        <v>M</v>
      </c>
      <c r="D279" s="22" t="str">
        <f>'Challenge 2022'!D311</f>
        <v>MA 1</v>
      </c>
      <c r="E279" s="16">
        <f>'Challenge 2022'!BN311</f>
        <v>252.5</v>
      </c>
      <c r="F279" s="16" t="e">
        <f t="shared" si="9"/>
        <v>#REF!</v>
      </c>
    </row>
    <row r="280" spans="1:6">
      <c r="A280" s="22" t="str">
        <f>'Challenge 2022'!A312</f>
        <v>CROISSANT</v>
      </c>
      <c r="B280" s="22" t="str">
        <f>'Challenge 2022'!B312</f>
        <v>Dominique</v>
      </c>
      <c r="C280" s="22" t="str">
        <f>'Challenge 2022'!C312</f>
        <v>M</v>
      </c>
      <c r="D280" s="22" t="str">
        <f>'Challenge 2022'!D312</f>
        <v>MA 2</v>
      </c>
      <c r="E280" s="16">
        <f>'Challenge 2022'!BN312</f>
        <v>292</v>
      </c>
      <c r="F280" s="16" t="e">
        <f t="shared" si="9"/>
        <v>#REF!</v>
      </c>
    </row>
    <row r="281" spans="1:6">
      <c r="A281" s="22" t="str">
        <f>'Challenge 2022'!A313</f>
        <v>VINCENTI</v>
      </c>
      <c r="B281" s="22" t="str">
        <f>'Challenge 2022'!B313</f>
        <v>Marcaurelio</v>
      </c>
      <c r="C281" s="22" t="str">
        <f>'Challenge 2022'!C313</f>
        <v>M</v>
      </c>
      <c r="D281" s="22" t="str">
        <f>'Challenge 2022'!D313</f>
        <v>MA 2</v>
      </c>
      <c r="E281" s="16">
        <f>'Challenge 2022'!BN313</f>
        <v>49</v>
      </c>
      <c r="F281" s="16" t="e">
        <f t="shared" si="9"/>
        <v>#REF!</v>
      </c>
    </row>
    <row r="282" spans="1:6">
      <c r="A282" s="22" t="str">
        <f>'Challenge 2022'!A314</f>
        <v>PARME</v>
      </c>
      <c r="B282" s="22" t="str">
        <f>'Challenge 2022'!B314</f>
        <v>Julien</v>
      </c>
      <c r="C282" s="22" t="str">
        <f>'Challenge 2022'!C314</f>
        <v>M</v>
      </c>
      <c r="D282" s="22" t="str">
        <f>'Challenge 2022'!D314</f>
        <v>MA 1</v>
      </c>
      <c r="E282" s="16">
        <f>'Challenge 2022'!BN314</f>
        <v>29</v>
      </c>
      <c r="F282" s="16" t="e">
        <f t="shared" si="9"/>
        <v>#REF!</v>
      </c>
    </row>
    <row r="283" spans="1:6">
      <c r="A283" s="22" t="str">
        <f>'Challenge 2022'!A315</f>
        <v>ROULIN</v>
      </c>
      <c r="B283" s="22" t="str">
        <f>'Challenge 2022'!B315</f>
        <v>Yoann</v>
      </c>
      <c r="C283" s="22" t="str">
        <f>'Challenge 2022'!C315</f>
        <v>M</v>
      </c>
      <c r="D283" s="22" t="str">
        <f>'Challenge 2022'!D315</f>
        <v>MA 1</v>
      </c>
      <c r="E283" s="16">
        <f>'Challenge 2022'!BN315</f>
        <v>173.75</v>
      </c>
      <c r="F283" s="16" t="e">
        <f t="shared" si="9"/>
        <v>#REF!</v>
      </c>
    </row>
    <row r="284" spans="1:6">
      <c r="A284" s="22" t="str">
        <f>'Challenge 2022'!A316</f>
        <v>HUTIN</v>
      </c>
      <c r="B284" s="22" t="str">
        <f>'Challenge 2022'!B316</f>
        <v>Emmanuel</v>
      </c>
      <c r="C284" s="22" t="str">
        <f>'Challenge 2022'!C316</f>
        <v>M</v>
      </c>
      <c r="D284" s="22" t="str">
        <f>'Challenge 2022'!D316</f>
        <v>MA 1</v>
      </c>
      <c r="E284" s="16">
        <f>'Challenge 2022'!BN316</f>
        <v>311.25</v>
      </c>
      <c r="F284" s="16" t="e">
        <f t="shared" si="9"/>
        <v>#REF!</v>
      </c>
    </row>
    <row r="285" spans="1:6">
      <c r="A285" s="22" t="str">
        <f>'Challenge 2022'!A317</f>
        <v>TACK</v>
      </c>
      <c r="B285" s="22" t="str">
        <f>'Challenge 2022'!B317</f>
        <v>Olivier</v>
      </c>
      <c r="C285" s="22" t="str">
        <f>'Challenge 2022'!C317</f>
        <v>M</v>
      </c>
      <c r="D285" s="22" t="str">
        <f>'Challenge 2022'!D317</f>
        <v>MA 3</v>
      </c>
      <c r="E285" s="16">
        <f>'Challenge 2022'!BN317</f>
        <v>214.5</v>
      </c>
      <c r="F285" s="16" t="e">
        <f t="shared" si="9"/>
        <v>#REF!</v>
      </c>
    </row>
    <row r="286" spans="1:6">
      <c r="A286" s="22" t="str">
        <f>'Challenge 2022'!A318</f>
        <v>BOULAY</v>
      </c>
      <c r="B286" s="22" t="str">
        <f>'Challenge 2022'!B318</f>
        <v>Sebastien Yves</v>
      </c>
      <c r="C286" s="22" t="str">
        <f>'Challenge 2022'!C318</f>
        <v>M</v>
      </c>
      <c r="D286" s="22" t="str">
        <f>'Challenge 2022'!D318</f>
        <v>MA 1</v>
      </c>
      <c r="E286" s="16">
        <f>'Challenge 2022'!BN318</f>
        <v>209.25</v>
      </c>
      <c r="F286" s="16" t="e">
        <f t="shared" si="9"/>
        <v>#REF!</v>
      </c>
    </row>
    <row r="287" spans="1:6">
      <c r="A287" s="22" t="str">
        <f>'Challenge 2022'!A319</f>
        <v>PARAZINES</v>
      </c>
      <c r="B287" s="22" t="str">
        <f>'Challenge 2022'!B319</f>
        <v>Bruno</v>
      </c>
      <c r="C287" s="22" t="str">
        <f>'Challenge 2022'!C319</f>
        <v>M</v>
      </c>
      <c r="D287" s="22" t="str">
        <f>'Challenge 2022'!D319</f>
        <v>MA 1</v>
      </c>
      <c r="E287" s="16">
        <f>'Challenge 2022'!BN319</f>
        <v>171</v>
      </c>
      <c r="F287" s="16" t="e">
        <f t="shared" si="9"/>
        <v>#REF!</v>
      </c>
    </row>
    <row r="288" spans="1:6">
      <c r="A288" s="22" t="str">
        <f>'Challenge 2022'!A320</f>
        <v>ROSENTHAL</v>
      </c>
      <c r="B288" s="22" t="str">
        <f>'Challenge 2022'!B320</f>
        <v>Cyril</v>
      </c>
      <c r="C288" s="22" t="str">
        <f>'Challenge 2022'!C320</f>
        <v>M</v>
      </c>
      <c r="D288" s="22" t="str">
        <f>'Challenge 2022'!D320</f>
        <v>MA 5</v>
      </c>
      <c r="E288" s="16">
        <f>'Challenge 2022'!BN320</f>
        <v>148.5</v>
      </c>
      <c r="F288" s="16" t="e">
        <f t="shared" si="9"/>
        <v>#REF!</v>
      </c>
    </row>
    <row r="289" spans="1:6">
      <c r="A289" s="22" t="e">
        <f>'Challenge 2022'!#REF!</f>
        <v>#REF!</v>
      </c>
      <c r="B289" s="22" t="e">
        <f>'Challenge 2022'!#REF!</f>
        <v>#REF!</v>
      </c>
      <c r="C289" s="22" t="e">
        <f>'Challenge 2022'!#REF!</f>
        <v>#REF!</v>
      </c>
      <c r="D289" s="22" t="e">
        <f>'Challenge 2022'!#REF!</f>
        <v>#REF!</v>
      </c>
      <c r="E289" s="16" t="e">
        <f>'Challenge 2022'!#REF!</f>
        <v>#REF!</v>
      </c>
      <c r="F289" s="16" t="e">
        <f t="shared" si="9"/>
        <v>#REF!</v>
      </c>
    </row>
    <row r="290" spans="1:6">
      <c r="A290" s="22" t="e">
        <f>'Challenge 2022'!#REF!</f>
        <v>#REF!</v>
      </c>
      <c r="B290" s="22" t="e">
        <f>'Challenge 2022'!#REF!</f>
        <v>#REF!</v>
      </c>
      <c r="C290" s="22" t="e">
        <f>'Challenge 2022'!#REF!</f>
        <v>#REF!</v>
      </c>
      <c r="D290" s="22" t="e">
        <f>'Challenge 2022'!#REF!</f>
        <v>#REF!</v>
      </c>
      <c r="E290" s="16" t="e">
        <f>'Challenge 2022'!#REF!</f>
        <v>#REF!</v>
      </c>
      <c r="F290" s="16" t="e">
        <f t="shared" si="9"/>
        <v>#REF!</v>
      </c>
    </row>
    <row r="291" spans="1:6">
      <c r="A291" s="22" t="e">
        <f>'Challenge 2022'!#REF!</f>
        <v>#REF!</v>
      </c>
      <c r="B291" s="22" t="e">
        <f>'Challenge 2022'!#REF!</f>
        <v>#REF!</v>
      </c>
      <c r="C291" s="22" t="e">
        <f>'Challenge 2022'!#REF!</f>
        <v>#REF!</v>
      </c>
      <c r="D291" s="22" t="e">
        <f>'Challenge 2022'!#REF!</f>
        <v>#REF!</v>
      </c>
      <c r="E291" s="16" t="e">
        <f>'Challenge 2022'!#REF!</f>
        <v>#REF!</v>
      </c>
      <c r="F291" s="16" t="e">
        <f t="shared" si="9"/>
        <v>#REF!</v>
      </c>
    </row>
    <row r="292" spans="1:6">
      <c r="A292" s="22" t="e">
        <f>'Challenge 2022'!#REF!</f>
        <v>#REF!</v>
      </c>
      <c r="B292" s="22" t="e">
        <f>'Challenge 2022'!#REF!</f>
        <v>#REF!</v>
      </c>
      <c r="C292" s="22" t="e">
        <f>'Challenge 2022'!#REF!</f>
        <v>#REF!</v>
      </c>
      <c r="D292" s="22" t="e">
        <f>'Challenge 2022'!#REF!</f>
        <v>#REF!</v>
      </c>
      <c r="E292" s="16" t="e">
        <f>'Challenge 2022'!#REF!</f>
        <v>#REF!</v>
      </c>
      <c r="F292" s="16" t="e">
        <f t="shared" si="9"/>
        <v>#REF!</v>
      </c>
    </row>
    <row r="293" spans="1:6">
      <c r="A293" s="22" t="e">
        <f>'Challenge 2022'!#REF!</f>
        <v>#REF!</v>
      </c>
      <c r="B293" s="22" t="e">
        <f>'Challenge 2022'!#REF!</f>
        <v>#REF!</v>
      </c>
      <c r="C293" s="22" t="e">
        <f>'Challenge 2022'!#REF!</f>
        <v>#REF!</v>
      </c>
      <c r="D293" s="22" t="e">
        <f>'Challenge 2022'!#REF!</f>
        <v>#REF!</v>
      </c>
      <c r="E293" s="16" t="e">
        <f>'Challenge 2022'!#REF!</f>
        <v>#REF!</v>
      </c>
      <c r="F293" s="16" t="e">
        <f t="shared" si="9"/>
        <v>#REF!</v>
      </c>
    </row>
    <row r="294" spans="1:6">
      <c r="A294" s="22" t="e">
        <f>'Challenge 2022'!#REF!</f>
        <v>#REF!</v>
      </c>
      <c r="B294" s="22" t="e">
        <f>'Challenge 2022'!#REF!</f>
        <v>#REF!</v>
      </c>
      <c r="C294" s="22" t="e">
        <f>'Challenge 2022'!#REF!</f>
        <v>#REF!</v>
      </c>
      <c r="D294" s="22" t="e">
        <f>'Challenge 2022'!#REF!</f>
        <v>#REF!</v>
      </c>
      <c r="E294" s="16" t="e">
        <f>'Challenge 2022'!#REF!</f>
        <v>#REF!</v>
      </c>
      <c r="F294" s="16" t="e">
        <f t="shared" si="9"/>
        <v>#REF!</v>
      </c>
    </row>
    <row r="295" spans="1:6">
      <c r="A295" s="22" t="e">
        <f>'Challenge 2022'!#REF!</f>
        <v>#REF!</v>
      </c>
      <c r="B295" s="22" t="e">
        <f>'Challenge 2022'!#REF!</f>
        <v>#REF!</v>
      </c>
      <c r="C295" s="22" t="e">
        <f>'Challenge 2022'!#REF!</f>
        <v>#REF!</v>
      </c>
      <c r="D295" s="22" t="e">
        <f>'Challenge 2022'!#REF!</f>
        <v>#REF!</v>
      </c>
      <c r="E295" s="16" t="e">
        <f>'Challenge 2022'!#REF!</f>
        <v>#REF!</v>
      </c>
      <c r="F295" s="16" t="e">
        <f t="shared" si="9"/>
        <v>#REF!</v>
      </c>
    </row>
    <row r="296" spans="1:6">
      <c r="A296" s="22" t="e">
        <f>'Challenge 2022'!#REF!</f>
        <v>#REF!</v>
      </c>
      <c r="B296" s="22" t="e">
        <f>'Challenge 2022'!#REF!</f>
        <v>#REF!</v>
      </c>
      <c r="C296" s="22" t="e">
        <f>'Challenge 2022'!#REF!</f>
        <v>#REF!</v>
      </c>
      <c r="D296" s="22" t="e">
        <f>'Challenge 2022'!#REF!</f>
        <v>#REF!</v>
      </c>
      <c r="E296" s="16" t="e">
        <f>'Challenge 2022'!#REF!</f>
        <v>#REF!</v>
      </c>
      <c r="F296" s="16" t="e">
        <f t="shared" si="9"/>
        <v>#REF!</v>
      </c>
    </row>
    <row r="297" spans="1:6">
      <c r="A297" s="22" t="e">
        <f>'Challenge 2022'!#REF!</f>
        <v>#REF!</v>
      </c>
      <c r="B297" s="22" t="e">
        <f>'Challenge 2022'!#REF!</f>
        <v>#REF!</v>
      </c>
      <c r="C297" s="22" t="e">
        <f>'Challenge 2022'!#REF!</f>
        <v>#REF!</v>
      </c>
      <c r="D297" s="22" t="e">
        <f>'Challenge 2022'!#REF!</f>
        <v>#REF!</v>
      </c>
      <c r="E297" s="16" t="e">
        <f>'Challenge 2022'!#REF!</f>
        <v>#REF!</v>
      </c>
      <c r="F297" s="16" t="e">
        <f t="shared" si="9"/>
        <v>#REF!</v>
      </c>
    </row>
    <row r="298" spans="1:6">
      <c r="A298" s="22" t="e">
        <f>'Challenge 2022'!#REF!</f>
        <v>#REF!</v>
      </c>
      <c r="B298" s="22" t="e">
        <f>'Challenge 2022'!#REF!</f>
        <v>#REF!</v>
      </c>
      <c r="C298" s="22" t="e">
        <f>'Challenge 2022'!#REF!</f>
        <v>#REF!</v>
      </c>
      <c r="D298" s="22" t="e">
        <f>'Challenge 2022'!#REF!</f>
        <v>#REF!</v>
      </c>
      <c r="E298" s="16" t="e">
        <f>'Challenge 2022'!#REF!</f>
        <v>#REF!</v>
      </c>
      <c r="F298" s="16" t="e">
        <f t="shared" si="9"/>
        <v>#REF!</v>
      </c>
    </row>
    <row r="299" spans="1:6">
      <c r="A299" s="22" t="e">
        <f>'Challenge 2022'!#REF!</f>
        <v>#REF!</v>
      </c>
      <c r="B299" s="22" t="e">
        <f>'Challenge 2022'!#REF!</f>
        <v>#REF!</v>
      </c>
      <c r="C299" s="22" t="e">
        <f>'Challenge 2022'!#REF!</f>
        <v>#REF!</v>
      </c>
      <c r="D299" s="22" t="e">
        <f>'Challenge 2022'!#REF!</f>
        <v>#REF!</v>
      </c>
      <c r="E299" s="16" t="e">
        <f>'Challenge 2022'!#REF!</f>
        <v>#REF!</v>
      </c>
      <c r="F299" s="16" t="e">
        <f t="shared" si="9"/>
        <v>#REF!</v>
      </c>
    </row>
    <row r="300" spans="1:6">
      <c r="A300" s="22" t="e">
        <f>'Challenge 2022'!#REF!</f>
        <v>#REF!</v>
      </c>
      <c r="B300" s="22" t="e">
        <f>'Challenge 2022'!#REF!</f>
        <v>#REF!</v>
      </c>
      <c r="C300" s="22" t="e">
        <f>'Challenge 2022'!#REF!</f>
        <v>#REF!</v>
      </c>
      <c r="D300" s="22" t="e">
        <f>'Challenge 2022'!#REF!</f>
        <v>#REF!</v>
      </c>
      <c r="E300" s="16" t="e">
        <f>'Challenge 2022'!#REF!</f>
        <v>#REF!</v>
      </c>
      <c r="F300" s="16" t="e">
        <f t="shared" si="9"/>
        <v>#REF!</v>
      </c>
    </row>
    <row r="301" spans="1:6">
      <c r="A301" s="22" t="e">
        <f>'Challenge 2022'!#REF!</f>
        <v>#REF!</v>
      </c>
      <c r="B301" s="22" t="e">
        <f>'Challenge 2022'!#REF!</f>
        <v>#REF!</v>
      </c>
      <c r="C301" s="22" t="e">
        <f>'Challenge 2022'!#REF!</f>
        <v>#REF!</v>
      </c>
      <c r="D301" s="22" t="e">
        <f>'Challenge 2022'!#REF!</f>
        <v>#REF!</v>
      </c>
      <c r="E301" s="16" t="e">
        <f>'Challenge 2022'!#REF!</f>
        <v>#REF!</v>
      </c>
      <c r="F301" s="16" t="e">
        <f t="shared" si="9"/>
        <v>#REF!</v>
      </c>
    </row>
    <row r="302" spans="1:6">
      <c r="A302" s="22" t="e">
        <f>'Challenge 2022'!#REF!</f>
        <v>#REF!</v>
      </c>
      <c r="B302" s="22" t="e">
        <f>'Challenge 2022'!#REF!</f>
        <v>#REF!</v>
      </c>
      <c r="C302" s="22" t="e">
        <f>'Challenge 2022'!#REF!</f>
        <v>#REF!</v>
      </c>
      <c r="D302" s="22" t="e">
        <f>'Challenge 2022'!#REF!</f>
        <v>#REF!</v>
      </c>
      <c r="E302" s="16" t="e">
        <f>'Challenge 2022'!#REF!</f>
        <v>#REF!</v>
      </c>
      <c r="F302" s="16" t="e">
        <f t="shared" si="9"/>
        <v>#REF!</v>
      </c>
    </row>
    <row r="303" spans="1:6">
      <c r="A303" s="22" t="e">
        <f>'Challenge 2022'!#REF!</f>
        <v>#REF!</v>
      </c>
      <c r="B303" s="22" t="e">
        <f>'Challenge 2022'!#REF!</f>
        <v>#REF!</v>
      </c>
      <c r="C303" s="22" t="e">
        <f>'Challenge 2022'!#REF!</f>
        <v>#REF!</v>
      </c>
      <c r="D303" s="22" t="e">
        <f>'Challenge 2022'!#REF!</f>
        <v>#REF!</v>
      </c>
      <c r="E303" s="16" t="e">
        <f>'Challenge 2022'!#REF!</f>
        <v>#REF!</v>
      </c>
      <c r="F303" s="16" t="e">
        <f t="shared" si="9"/>
        <v>#REF!</v>
      </c>
    </row>
    <row r="304" spans="1:6">
      <c r="A304" s="22" t="e">
        <f>'Challenge 2022'!#REF!</f>
        <v>#REF!</v>
      </c>
      <c r="B304" s="22" t="e">
        <f>'Challenge 2022'!#REF!</f>
        <v>#REF!</v>
      </c>
      <c r="C304" s="22" t="e">
        <f>'Challenge 2022'!#REF!</f>
        <v>#REF!</v>
      </c>
      <c r="D304" s="22" t="e">
        <f>'Challenge 2022'!#REF!</f>
        <v>#REF!</v>
      </c>
      <c r="E304" s="16" t="e">
        <f>'Challenge 2022'!#REF!</f>
        <v>#REF!</v>
      </c>
      <c r="F304" s="16" t="e">
        <f t="shared" si="9"/>
        <v>#REF!</v>
      </c>
    </row>
    <row r="305" spans="1:6">
      <c r="A305" s="22" t="e">
        <f>'Challenge 2022'!#REF!</f>
        <v>#REF!</v>
      </c>
      <c r="B305" s="22" t="e">
        <f>'Challenge 2022'!#REF!</f>
        <v>#REF!</v>
      </c>
      <c r="C305" s="22" t="e">
        <f>'Challenge 2022'!#REF!</f>
        <v>#REF!</v>
      </c>
      <c r="D305" s="22" t="e">
        <f>'Challenge 2022'!#REF!</f>
        <v>#REF!</v>
      </c>
      <c r="E305" s="16" t="e">
        <f>'Challenge 2022'!#REF!</f>
        <v>#REF!</v>
      </c>
      <c r="F305" s="16" t="e">
        <f t="shared" si="9"/>
        <v>#REF!</v>
      </c>
    </row>
    <row r="306" spans="1:6">
      <c r="A306" s="22" t="e">
        <f>'Challenge 2022'!#REF!</f>
        <v>#REF!</v>
      </c>
      <c r="B306" s="22" t="e">
        <f>'Challenge 2022'!#REF!</f>
        <v>#REF!</v>
      </c>
      <c r="C306" s="22" t="e">
        <f>'Challenge 2022'!#REF!</f>
        <v>#REF!</v>
      </c>
      <c r="D306" s="22" t="e">
        <f>'Challenge 2022'!#REF!</f>
        <v>#REF!</v>
      </c>
      <c r="E306" s="16" t="e">
        <f>'Challenge 2022'!#REF!</f>
        <v>#REF!</v>
      </c>
      <c r="F306" s="16" t="e">
        <f t="shared" si="9"/>
        <v>#REF!</v>
      </c>
    </row>
    <row r="307" spans="1:6">
      <c r="A307" s="22" t="e">
        <f>'Challenge 2022'!#REF!</f>
        <v>#REF!</v>
      </c>
      <c r="B307" s="22" t="e">
        <f>'Challenge 2022'!#REF!</f>
        <v>#REF!</v>
      </c>
      <c r="C307" s="22" t="e">
        <f>'Challenge 2022'!#REF!</f>
        <v>#REF!</v>
      </c>
      <c r="D307" s="22" t="e">
        <f>'Challenge 2022'!#REF!</f>
        <v>#REF!</v>
      </c>
      <c r="E307" s="16" t="e">
        <f>'Challenge 2022'!#REF!</f>
        <v>#REF!</v>
      </c>
      <c r="F307" s="16" t="e">
        <f t="shared" si="9"/>
        <v>#REF!</v>
      </c>
    </row>
    <row r="308" spans="1:6">
      <c r="A308" s="22" t="e">
        <f>'Challenge 2022'!#REF!</f>
        <v>#REF!</v>
      </c>
      <c r="B308" s="22" t="e">
        <f>'Challenge 2022'!#REF!</f>
        <v>#REF!</v>
      </c>
      <c r="C308" s="22" t="e">
        <f>'Challenge 2022'!#REF!</f>
        <v>#REF!</v>
      </c>
      <c r="D308" s="22" t="e">
        <f>'Challenge 2022'!#REF!</f>
        <v>#REF!</v>
      </c>
      <c r="E308" s="16" t="e">
        <f>'Challenge 2022'!#REF!</f>
        <v>#REF!</v>
      </c>
      <c r="F308" s="16" t="e">
        <f t="shared" si="9"/>
        <v>#REF!</v>
      </c>
    </row>
    <row r="309" spans="1:6">
      <c r="A309" s="22" t="e">
        <f>'Challenge 2022'!#REF!</f>
        <v>#REF!</v>
      </c>
      <c r="B309" s="22" t="e">
        <f>'Challenge 2022'!#REF!</f>
        <v>#REF!</v>
      </c>
      <c r="C309" s="22" t="e">
        <f>'Challenge 2022'!#REF!</f>
        <v>#REF!</v>
      </c>
      <c r="D309" s="22" t="e">
        <f>'Challenge 2022'!#REF!</f>
        <v>#REF!</v>
      </c>
      <c r="E309" s="16" t="e">
        <f>'Challenge 2022'!#REF!</f>
        <v>#REF!</v>
      </c>
      <c r="F309" s="16" t="e">
        <f t="shared" si="9"/>
        <v>#REF!</v>
      </c>
    </row>
    <row r="310" spans="1:6">
      <c r="A310" s="22" t="e">
        <f>'Challenge 2022'!#REF!</f>
        <v>#REF!</v>
      </c>
      <c r="B310" s="22" t="e">
        <f>'Challenge 2022'!#REF!</f>
        <v>#REF!</v>
      </c>
      <c r="C310" s="22" t="e">
        <f>'Challenge 2022'!#REF!</f>
        <v>#REF!</v>
      </c>
      <c r="D310" s="22" t="e">
        <f>'Challenge 2022'!#REF!</f>
        <v>#REF!</v>
      </c>
      <c r="E310" s="16" t="e">
        <f>'Challenge 2022'!#REF!</f>
        <v>#REF!</v>
      </c>
      <c r="F310" s="16" t="e">
        <f t="shared" si="9"/>
        <v>#REF!</v>
      </c>
    </row>
    <row r="311" spans="1:6">
      <c r="A311" s="22" t="e">
        <f>'Challenge 2022'!#REF!</f>
        <v>#REF!</v>
      </c>
      <c r="B311" s="22" t="e">
        <f>'Challenge 2022'!#REF!</f>
        <v>#REF!</v>
      </c>
      <c r="C311" s="22" t="e">
        <f>'Challenge 2022'!#REF!</f>
        <v>#REF!</v>
      </c>
      <c r="D311" s="22" t="e">
        <f>'Challenge 2022'!#REF!</f>
        <v>#REF!</v>
      </c>
      <c r="E311" s="16" t="e">
        <f>'Challenge 2022'!#REF!</f>
        <v>#REF!</v>
      </c>
      <c r="F311" s="16" t="e">
        <f t="shared" si="9"/>
        <v>#REF!</v>
      </c>
    </row>
  </sheetData>
  <mergeCells count="4">
    <mergeCell ref="A1:A2"/>
    <mergeCell ref="B1:B2"/>
    <mergeCell ref="C1:C2"/>
    <mergeCell ref="D1:D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B04CB0-A691-1A49-973F-7815F6C01979}">
  <sheetPr>
    <pageSetUpPr fitToPage="1"/>
  </sheetPr>
  <dimension ref="A1:R21"/>
  <sheetViews>
    <sheetView topLeftCell="H1" zoomScale="120" zoomScaleNormal="120" workbookViewId="0">
      <selection activeCell="I22" sqref="I22"/>
    </sheetView>
  </sheetViews>
  <sheetFormatPr baseColWidth="10" defaultColWidth="10.83203125" defaultRowHeight="14"/>
  <cols>
    <col min="1" max="1" width="10.83203125" style="42"/>
    <col min="2" max="2" width="33.33203125" style="43" customWidth="1"/>
    <col min="3" max="9" width="13.5" style="42" customWidth="1"/>
    <col min="10" max="10" width="13.5" style="42" hidden="1" customWidth="1"/>
    <col min="11" max="12" width="13.5" style="42" customWidth="1"/>
    <col min="13" max="13" width="13.5" style="42" hidden="1" customWidth="1"/>
    <col min="14" max="15" width="13.5" style="42" customWidth="1"/>
    <col min="16" max="17" width="12.6640625" style="42" hidden="1" customWidth="1"/>
    <col min="18" max="18" width="15.83203125" style="43" customWidth="1"/>
    <col min="19" max="16384" width="10.83203125" style="42"/>
  </cols>
  <sheetData>
    <row r="1" spans="1:18" ht="69" customHeight="1">
      <c r="B1" s="140"/>
      <c r="C1" s="140"/>
      <c r="D1" s="140"/>
    </row>
    <row r="2" spans="1:18" ht="66" hidden="1" customHeight="1">
      <c r="A2" s="142" t="s">
        <v>10</v>
      </c>
      <c r="B2" s="141" t="s">
        <v>3</v>
      </c>
      <c r="C2" s="48" t="str">
        <f>'Challenge 2022'!F2</f>
        <v>Triathlon de Haapiti 06/03/22</v>
      </c>
      <c r="D2" s="48" t="str">
        <f>'Challenge 2022'!J2</f>
        <v>Duathlon de Kona 20/03/22</v>
      </c>
      <c r="E2" s="48" t="str">
        <f>'Challenge 2022'!N2</f>
        <v>Triathlon de Puunui 03/04/22</v>
      </c>
      <c r="F2" s="48" t="str">
        <f>'Challenge 2022'!R2</f>
        <v>Triathlon de Punaauia 15/05/22</v>
      </c>
      <c r="G2" s="49" t="str">
        <f>'Challenge 2022'!V2</f>
        <v>Championnat Aquathlon 26/05/22.      (coeff 2)</v>
      </c>
      <c r="H2" s="49" t="str">
        <f>'Challenge 2022'!Z2</f>
        <v>Coupe de Polynésie 26/06/22.    (coeff 2)</v>
      </c>
      <c r="I2" s="48" t="str">
        <f>'Challenge 2022'!AD2</f>
        <v>Triathlon Gauguin 18/09/22</v>
      </c>
      <c r="J2" s="48">
        <f>'Challenge 2022'!AH2</f>
        <v>0</v>
      </c>
      <c r="K2" s="48" t="str">
        <f>'Challenge 2022'!AL2</f>
        <v>Xterra Triathlon 22-23/10/22</v>
      </c>
      <c r="L2" s="48" t="str">
        <f>'Challenge 2022'!AP2</f>
        <v>Aquathlon &amp; Trikid's du CNP 29/10/22</v>
      </c>
      <c r="M2" s="48" t="str">
        <f>'Challenge 2022'!AT2</f>
        <v>Triathlon des Vahinés 06/11/22</v>
      </c>
      <c r="N2" s="48" t="str">
        <f>'Challenge 2022'!AX2</f>
        <v>Triathlon de Tiarei 20/11/22</v>
      </c>
      <c r="O2" s="49" t="str">
        <f>'Challenge 2022'!BB2</f>
        <v>Championnat Triathlon   04/12/22.   (coeff 2)</v>
      </c>
      <c r="P2" s="48">
        <f>'Challenge 2022'!BF2</f>
        <v>0</v>
      </c>
      <c r="Q2" s="48">
        <f>'Challenge 2022'!BJ2</f>
        <v>0</v>
      </c>
      <c r="R2" s="142" t="s">
        <v>17</v>
      </c>
    </row>
    <row r="3" spans="1:18" ht="27" hidden="1" customHeight="1">
      <c r="A3" s="143"/>
      <c r="B3" s="141"/>
      <c r="C3" s="46" t="s">
        <v>9</v>
      </c>
      <c r="D3" s="46" t="s">
        <v>9</v>
      </c>
      <c r="E3" s="46" t="s">
        <v>9</v>
      </c>
      <c r="F3" s="46" t="s">
        <v>9</v>
      </c>
      <c r="G3" s="47" t="s">
        <v>9</v>
      </c>
      <c r="H3" s="47" t="s">
        <v>9</v>
      </c>
      <c r="I3" s="46" t="s">
        <v>9</v>
      </c>
      <c r="J3" s="46" t="s">
        <v>9</v>
      </c>
      <c r="K3" s="46" t="s">
        <v>9</v>
      </c>
      <c r="L3" s="46" t="s">
        <v>9</v>
      </c>
      <c r="M3" s="46" t="s">
        <v>9</v>
      </c>
      <c r="N3" s="46" t="s">
        <v>9</v>
      </c>
      <c r="O3" s="47" t="s">
        <v>9</v>
      </c>
      <c r="P3" s="46" t="s">
        <v>9</v>
      </c>
      <c r="Q3" s="46" t="s">
        <v>9</v>
      </c>
      <c r="R3" s="143"/>
    </row>
    <row r="4" spans="1:18" ht="31" hidden="1" customHeight="1">
      <c r="A4" s="50">
        <f>RANK(R4,R$4:R$10)</f>
        <v>3</v>
      </c>
      <c r="B4" s="50" t="s">
        <v>13</v>
      </c>
      <c r="C4" s="51">
        <f>(SUMIF('Challenge 2022'!$E$4:$E$446,"MARARA TRI",'Challenge 2022'!$I$4:$I$446))</f>
        <v>852</v>
      </c>
      <c r="D4" s="51">
        <f>(SUMIF('Challenge 2022'!$E$4:$E$446,"MARARA TRI",'Challenge 2022'!$M$4:$M$446))</f>
        <v>1998.75</v>
      </c>
      <c r="E4" s="51">
        <f>(SUMIF('Challenge 2022'!$E$4:$E$446,"MARARA TRI",'Challenge 2022'!$Q$4:$Q$446))</f>
        <v>3457.25</v>
      </c>
      <c r="F4" s="51">
        <f>(SUMIF('Challenge 2022'!$E$4:$E$446,"MARARA TRI",'Challenge 2022'!$U$4:$U$446))</f>
        <v>1630.75</v>
      </c>
      <c r="G4" s="44">
        <f>(SUMIF('Challenge 2022'!$E$4:$E$446,"MARARA TRI",'Challenge 2022'!$Y$4:$Y$446))</f>
        <v>2064</v>
      </c>
      <c r="H4" s="44">
        <f>(SUMIF('Challenge 2022'!$E$4:$E$446,"MARARA TRI",'Challenge 2022'!$AC$4:$AC446))</f>
        <v>7083</v>
      </c>
      <c r="I4" s="45">
        <f>(SUMIF('Challenge 2022'!$E$4:$E$446,"MARARA TRI",'Challenge 2022'!$AG$4:$AG446))</f>
        <v>3376.25</v>
      </c>
      <c r="J4" s="45">
        <f>(SUMIF('Challenge 2022'!$E$4:$E$446,"MARARA TRI",'Challenge 2022'!$AK$4:$AK446))</f>
        <v>0</v>
      </c>
      <c r="K4" s="45">
        <f>(SUMIF('Challenge 2022'!$E$4:$E$446,"MARARA TRI",'Challenge 2022'!$AO$4:$AO$446))</f>
        <v>1029</v>
      </c>
      <c r="L4" s="45">
        <f>(SUMIF('Challenge 2022'!$E$4:$E$446,"MARARA TRI",'Challenge 2022'!$AS$4:$AS$446))</f>
        <v>202.5</v>
      </c>
      <c r="M4" s="45">
        <f>(SUMIF('Challenge 2022'!$E$4:$E$446,"MARARA TRI",'Challenge 2022'!$AW$4:$AW446))</f>
        <v>0</v>
      </c>
      <c r="N4" s="45">
        <f>(SUMIF('Challenge 2022'!$E$4:$E$446,"MARARA TRI",'Challenge 2022'!$BA$4:$BA$446))</f>
        <v>640.5</v>
      </c>
      <c r="O4" s="44">
        <f>(SUMIF('Challenge 2022'!$E$4:$E$446,"MARARA TRI",'Challenge 2022'!$BE$4:$BE$446))</f>
        <v>2374</v>
      </c>
      <c r="P4" s="45">
        <f>(SUMIF('Challenge 2022'!$E$4:$E$446,"MARARA TRI",'Challenge 2022'!$BI$4:$BI$446))</f>
        <v>0</v>
      </c>
      <c r="Q4" s="45">
        <f>(SUMIF('Challenge 2022'!$E$4:$E$446,"MARARA TRI",'Challenge 2022'!$BM$4:$BM$446))</f>
        <v>0</v>
      </c>
      <c r="R4" s="52">
        <f>SUM(C4:Q4)</f>
        <v>24708</v>
      </c>
    </row>
    <row r="5" spans="1:18" ht="31" hidden="1" customHeight="1">
      <c r="A5" s="50">
        <f t="shared" ref="A5:A10" si="0">RANK(R5,R$4:R$10)</f>
        <v>2</v>
      </c>
      <c r="B5" s="50" t="s">
        <v>15</v>
      </c>
      <c r="C5" s="51">
        <f>(SUMIF('Challenge 2022'!$E$4:$E$447,"FEI PI TRIATHLON",'Challenge 2022'!$I$4:I447))</f>
        <v>1492.25</v>
      </c>
      <c r="D5" s="51">
        <f>(SUMIF('Challenge 2022'!$E$4:$E$447,"FEI PI TRIATHLON",'Challenge 2022'!$M$4:M447))</f>
        <v>1576.25</v>
      </c>
      <c r="E5" s="51">
        <f>(SUMIF('Challenge 2022'!$E$4:$E$446,"FEI PI TRIATHLON",'Challenge 2022'!$Q$4:Q446))</f>
        <v>1153</v>
      </c>
      <c r="F5" s="51">
        <f>(SUMIF('Challenge 2022'!$E$4:$E$446,"FEI PI TRIATHLON",'Challenge 2022'!$U$4:U446))</f>
        <v>1647.75</v>
      </c>
      <c r="G5" s="44">
        <f>(SUMIF('Challenge 2022'!$E$4:$E$446,"FEI PI TRIATHLON",'Challenge 2022'!$Y$4:Y446))</f>
        <v>2877</v>
      </c>
      <c r="H5" s="44">
        <f>(SUMIF('Challenge 2022'!$E$4:$E$446,"FEI PI TRIATHLON",'Challenge 2022'!$AC$4:AI446))</f>
        <v>5339</v>
      </c>
      <c r="I5" s="45">
        <f>(SUMIF('Challenge 2022'!$E$4:$E$446,"FEI PI TRIATHLON",'Challenge 2022'!$AG$4:AG446))</f>
        <v>2107</v>
      </c>
      <c r="J5" s="45">
        <f>(SUMIF('Challenge 2022'!$E$4:$E$446,"FEI PI TRIATHLON",'Challenge 2022'!$AK$4:AK446))</f>
        <v>0</v>
      </c>
      <c r="K5" s="45">
        <f>(SUMIF('Challenge 2022'!$E$4:$E$446,"FEI PI TRIATHLON",'Challenge 2022'!$AO$4:$AO$446))</f>
        <v>1249</v>
      </c>
      <c r="L5" s="45">
        <f>(SUMIF('Challenge 2022'!$E$4:$E$446,"FEI PI TRIATHLON",'Challenge 2022'!$AS$4:$AS$446))</f>
        <v>942.5</v>
      </c>
      <c r="M5" s="45">
        <f>(SUMIF('Challenge 2022'!$E$4:$E$446,"FEI PI TRIATHLON",'Challenge 2022'!AW$4:$AW446))</f>
        <v>0</v>
      </c>
      <c r="N5" s="45">
        <f>(SUMIF('Challenge 2022'!$E$4:$E$446,"FEI PI TRIATHLON",'Challenge 2022'!$BA$4:BA446))</f>
        <v>2258.75</v>
      </c>
      <c r="O5" s="44">
        <f>(SUMIF('Challenge 2022'!$E$4:$E$446,"FEI PI TRIATHLON",'Challenge 2022'!$BE$4:BE446))</f>
        <v>4801</v>
      </c>
      <c r="P5" s="45">
        <f>(SUMIF('Challenge 2022'!$E$4:$E$446,"FEI PI TRIATHLON",'Challenge 2022'!$BI$4:BI446))</f>
        <v>0</v>
      </c>
      <c r="Q5" s="45">
        <f>(SUMIF('Challenge 2022'!$E$4:$E$446,"FEI PI TRIATHLON",'Challenge 2022'!$BM$4:BM446))</f>
        <v>0</v>
      </c>
      <c r="R5" s="52">
        <f t="shared" ref="R5:R10" si="1">SUM(C5:Q5)</f>
        <v>25443.5</v>
      </c>
    </row>
    <row r="6" spans="1:18" ht="31" hidden="1" customHeight="1">
      <c r="A6" s="50">
        <f t="shared" si="0"/>
        <v>4</v>
      </c>
      <c r="B6" s="50" t="s">
        <v>12</v>
      </c>
      <c r="C6" s="51">
        <f>(SUMIF('Challenge 2022'!$E$4:$E$447,"CERCLE DES NAGEURS DE POLYNESIE",'Challenge 2022'!$I$4:$I$447))</f>
        <v>1905.75</v>
      </c>
      <c r="D6" s="51">
        <f>(SUMIF('Challenge 2022'!$E$4:$E$447,"CERCLE DES NAGEURS DE POLYNESIE",'Challenge 2022'!$M$4:$M$447))</f>
        <v>1006</v>
      </c>
      <c r="E6" s="51">
        <f>(SUMIF('Challenge 2022'!$E$4:$E$335,"CERCLE DES NAGEURS DE POLYNESIE",'Challenge 2022'!$Q$4:$Q$338))</f>
        <v>1527.5</v>
      </c>
      <c r="F6" s="51">
        <f>(SUMIF('Challenge 2022'!$E$4:$E$335,"CERCLE DES NAGEURS DE POLYNESIE",'Challenge 2022'!$U$4:$U$338))</f>
        <v>1593.25</v>
      </c>
      <c r="G6" s="44">
        <f>(SUMIF('Challenge 2022'!$E$4:$E$446,"CERCLE DES NAGEURS DE POLYNESIE",'Challenge 2022'!$Y$4:$Y$446))</f>
        <v>4952.5</v>
      </c>
      <c r="H6" s="44">
        <f>(SUMIF('Challenge 2022'!$E$4:$E$446,"CERCLE DES NAGEURS DE POLYNESIE",'Challenge 2022'!$AC$4:$AC$446))</f>
        <v>2947</v>
      </c>
      <c r="I6" s="45">
        <f>(SUMIF('Challenge 2022'!$E$4:$E$446,"CERCLE DES NAGEURS DE POLYNESIE",'Challenge 2022'!$AG$4:$AG$446))</f>
        <v>1417.75</v>
      </c>
      <c r="J6" s="45">
        <f>(SUMIF('Challenge 2022'!$E$4:$E$446,"CERCLE DES NAGEURS DE POLYNESIE",'Challenge 2022'!$AK$4:$AK$446))</f>
        <v>0</v>
      </c>
      <c r="K6" s="45">
        <f>(SUMIF('Challenge 2022'!$E$4:$E$446,"CERCLE DES NAGEURS DE POLYNESIE",'Challenge 2022'!$AO$4:$AO$446))</f>
        <v>383.5</v>
      </c>
      <c r="L6" s="45">
        <f>(SUMIF('Challenge 2022'!$E$4:$E$446,"CERCLE DES NAGEURS DE POLYNESIE",'Challenge 2022'!$AS$4:$AS$446))</f>
        <v>1647.5</v>
      </c>
      <c r="M6" s="45">
        <f>(SUMIF('Challenge 2022'!$E$4:$E$446,"CERCLE DES NAGEURS DE POLYNESIE",'Challenge 2022'!$AW$4:$AW$446))</f>
        <v>0</v>
      </c>
      <c r="N6" s="45">
        <f>(SUMIF('Challenge 2022'!$E$4:$E$446,"CERCLE DES NAGEURS DE POLYNESIE",'Challenge 2022'!$BA$4:$BA$446))</f>
        <v>1918.25</v>
      </c>
      <c r="O6" s="44">
        <f>(SUMIF('Challenge 2022'!$E$4:$E$446,"CERCLE DES NAGEURS DE POLYNESIE",'Challenge 2022'!$BE$4:$BE$446))</f>
        <v>4471</v>
      </c>
      <c r="P6" s="45">
        <f>(SUMIF('Challenge 2022'!$E$4:$E$446,"CNP",'Challenge 2022'!$BI$4:$BI$446))</f>
        <v>0</v>
      </c>
      <c r="Q6" s="45">
        <f>(SUMIF('Challenge 2022'!$E$4:$E$446,"CNP",'Challenge 2022'!$BM$4:$BM$446))</f>
        <v>0</v>
      </c>
      <c r="R6" s="52">
        <f t="shared" si="1"/>
        <v>23770</v>
      </c>
    </row>
    <row r="7" spans="1:18" ht="31" hidden="1" customHeight="1">
      <c r="A7" s="50">
        <f t="shared" si="0"/>
        <v>6</v>
      </c>
      <c r="B7" s="50" t="s">
        <v>16</v>
      </c>
      <c r="C7" s="51">
        <f>(SUMIF('Challenge 2022'!$E$4:$E$447,"VSOP MOZTEAM",'Challenge 2022'!$I$4:$I$447))</f>
        <v>1098</v>
      </c>
      <c r="D7" s="51">
        <f>(SUMIF('Challenge 2022'!$E$4:$E$447,"VSOP MOZTEAM",'Challenge 2022'!$M$4:$M$447))</f>
        <v>0</v>
      </c>
      <c r="E7" s="51">
        <f>(SUMIF('Challenge 2022'!$E$4:$E$446,"VSOP MOZTEAM",'Challenge 2022'!$Q$4:$Q$446))</f>
        <v>761</v>
      </c>
      <c r="F7" s="51">
        <f>(SUMIF('Challenge 2022'!$E$4:$E$446,"VSOP MOZTEAM",'Challenge 2022'!$U$4:$U$446))</f>
        <v>775</v>
      </c>
      <c r="G7" s="44">
        <f>(SUMIF('Challenge 2022'!$E$4:$E$446,"VSOP MOZTEAM",'Challenge 2022'!$Y$4:$Y$446))</f>
        <v>501</v>
      </c>
      <c r="H7" s="44">
        <f>(SUMIF('Challenge 2022'!$E$4:$E$446,"VSOP MOZTEAM",'Challenge 2022'!$AC$4:$AC$446))</f>
        <v>2281</v>
      </c>
      <c r="I7" s="45">
        <f>(SUMIF('Challenge 2022'!$E$4:$E$446,"VSOP MOZTEAM",'Challenge 2022'!$AG$4:$AG$446))</f>
        <v>1911.75</v>
      </c>
      <c r="J7" s="45">
        <f>(SUMIF('Challenge 2022'!$E$4:$E$446,"VSOP MOZTEAM",'Challenge 2022'!$AK$4:$AK$446))</f>
        <v>0</v>
      </c>
      <c r="K7" s="45">
        <f>(SUMIF('Challenge 2022'!$E$4:$E$446,"VSOP MOZTEAM",'Challenge 2022'!$AO$4:$AO$446))</f>
        <v>1304.5</v>
      </c>
      <c r="L7" s="45">
        <f>(SUMIF('Challenge 2022'!$E$4:$E$446,"VSOP MOZTEAM",'Challenge 2022'!$AS$4:$AS$446))</f>
        <v>0</v>
      </c>
      <c r="M7" s="45">
        <f>(SUMIF('Challenge 2022'!$E$4:$E$446,"VSOP MOZTEAM",'Challenge 2022'!$AW$4:$AW$446))</f>
        <v>0</v>
      </c>
      <c r="N7" s="45">
        <f>(SUMIF('Challenge 2022'!$E$4:$E$446,"VSOP MOZTEAM",'Challenge 2022'!$BA$4:$BA$446))</f>
        <v>977</v>
      </c>
      <c r="O7" s="44">
        <f>(SUMIF('Challenge 2022'!$E$4:$E$446,"VSOP MOZTEAM",'Challenge 2022'!$BE$4:$BE$446))</f>
        <v>375</v>
      </c>
      <c r="P7" s="45">
        <f>(SUMIF('Challenge 2022'!$E$4:$E$446,"VSOP MOZTEAM",'Challenge 2022'!$BI$4:AWO$446))</f>
        <v>0</v>
      </c>
      <c r="Q7" s="45">
        <f>(SUMIF('Challenge 2022'!$E$4:$E$446,"VSOP MOZTEAM",'Challenge 2022'!$BM$4:$BM$446))</f>
        <v>0</v>
      </c>
      <c r="R7" s="52">
        <f t="shared" si="1"/>
        <v>9984.25</v>
      </c>
    </row>
    <row r="8" spans="1:18" ht="30.75" hidden="1" customHeight="1">
      <c r="A8" s="50">
        <f t="shared" si="0"/>
        <v>1</v>
      </c>
      <c r="B8" s="50" t="s">
        <v>11</v>
      </c>
      <c r="C8" s="51">
        <f>(SUMIF('Challenge 2022'!$E$4:$E$447,"KONA TRI TAHITI",'Challenge 2022'!$I$4:$I$447))</f>
        <v>2043.5</v>
      </c>
      <c r="D8" s="51">
        <f>(SUMIF('Challenge 2022'!$E$4:$E$447,"KONA TRI TAHITI",'Challenge 2022'!$M$4:$M$447))</f>
        <v>2601.5</v>
      </c>
      <c r="E8" s="51">
        <f>(SUMIF('Challenge 2022'!$E$4:$E$446,"KONA TRI TAHITI",'Challenge 2022'!$Q$4:$Q$446))</f>
        <v>2071.75</v>
      </c>
      <c r="F8" s="51">
        <f>(SUMIF('Challenge 2022'!$E$4:$E$446,"KONA TRI TAHITI",'Challenge 2022'!$U$4:$U$446))</f>
        <v>2541.5</v>
      </c>
      <c r="G8" s="44">
        <f>(SUMIF('Challenge 2022'!$E$4:$E$446,"KONA TRI TAHITI",'Challenge 2022'!$Y$4:$Y$446))</f>
        <v>5987.5</v>
      </c>
      <c r="H8" s="44">
        <f>(SUMIF('Challenge 2022'!$E$4:$E$446,"KONA TRI TAHITI",'Challenge 2022'!$AC$4:$AC$446))</f>
        <v>5211</v>
      </c>
      <c r="I8" s="45">
        <f>(SUMIF('Challenge 2022'!$E$4:$E$446,"KONA TRI TAHITI",'Challenge 2022'!$AG$4:$AG$446))</f>
        <v>4171.5</v>
      </c>
      <c r="J8" s="45">
        <f>(SUMIF('Challenge 2022'!$E$4:$E$446,"KONA TRI TAHITI",'Challenge 2022'!$AK$4:$AK$446))</f>
        <v>0</v>
      </c>
      <c r="K8" s="45">
        <f>(SUMIF('Challenge 2022'!$E$4:$E$446,"KONA TRI TAHITI",'Challenge 2022'!$AO$4:$AO$446))</f>
        <v>3025</v>
      </c>
      <c r="L8" s="45">
        <f>(SUMIF('Challenge 2022'!$E$4:$E$446,"KONA TRI TAHITI",'Challenge 2022'!$AS$4:$AS$446))</f>
        <v>1533.5</v>
      </c>
      <c r="M8" s="45">
        <f>(SUMIF('Challenge 2022'!$E$4:$E$446,"KONA TRI TAHITI",'Challenge 2022'!$AW$4:$AW$446))</f>
        <v>0</v>
      </c>
      <c r="N8" s="45">
        <f>(SUMIF('Challenge 2022'!$E$4:$E$446,"KONA TRI TAHITI",'Challenge 2022'!$BA$4:$BA$446))</f>
        <v>2732.5</v>
      </c>
      <c r="O8" s="44">
        <f>(SUMIF('Challenge 2022'!$E$4:$E$446,"KONA TRI TAHITI",'Challenge 2022'!$BE$4:$BE$446))</f>
        <v>7809</v>
      </c>
      <c r="P8" s="45">
        <f>(SUMIF('Challenge 2022'!$E$4:$E$446,"KONA TRI TAHITI",'Challenge 2022'!$BI$4:$BI$446))</f>
        <v>0</v>
      </c>
      <c r="Q8" s="45">
        <f>(SUMIF('Challenge 2022'!$E$4:$E$446,"KONA TRI TAHITI",'Challenge 2022'!$BM$4:$BM$446))</f>
        <v>0</v>
      </c>
      <c r="R8" s="52">
        <f t="shared" si="1"/>
        <v>39728.25</v>
      </c>
    </row>
    <row r="9" spans="1:18" ht="30.75" hidden="1" customHeight="1">
      <c r="A9" s="50">
        <f t="shared" si="0"/>
        <v>7</v>
      </c>
      <c r="B9" s="50" t="s">
        <v>14</v>
      </c>
      <c r="C9" s="51">
        <f>(SUMIF('Challenge 2022'!$E$4:$E$447,"VAHINE TRIATHLON",'Challenge 2022'!$I$4:$I$447))</f>
        <v>353.25</v>
      </c>
      <c r="D9" s="51">
        <f>(SUMIF('Challenge 2022'!$E$4:$E$447,"VAHINE TRIATHLON",'Challenge 2022'!$M$4:$M$447))</f>
        <v>336</v>
      </c>
      <c r="E9" s="51">
        <f>(SUMIF('Challenge 2022'!$E$4:$E$446,"VAHINE TRIATHLON",'Challenge 2022'!$Q$4:$Q$446))</f>
        <v>360</v>
      </c>
      <c r="F9" s="51">
        <f>(SUMIF('Challenge 2022'!$E$4:$E$446,"VAHINE TRIATHLON",'Challenge 2022'!$U$4:$U$446))</f>
        <v>311.25</v>
      </c>
      <c r="G9" s="44">
        <f>(SUMIF('Challenge 2022'!$E$4:$E$446,"VAHINE TRIATHLON",'Challenge 2022'!$Y$4:$Y$446))</f>
        <v>876.75</v>
      </c>
      <c r="H9" s="44">
        <f>(SUMIF('Challenge 2022'!$E$4:$E$446,"VAHINE TRIATHLON",'Challenge 2022'!$AC$4:$AC$446))</f>
        <v>1681.5</v>
      </c>
      <c r="I9" s="45">
        <f>(SUMIF('Challenge 2022'!$E$4:$E$446,"VAHINE TRIATHLON",'Challenge 2022'!$AG$4:$AG$446))</f>
        <v>294.75</v>
      </c>
      <c r="J9" s="45">
        <f>(SUMIF('Challenge 2022'!$E$4:$E$446,"VAHINE TRIATHLON",'Challenge 2022'!$AK$4:$AK$446))</f>
        <v>0</v>
      </c>
      <c r="K9" s="45">
        <f>(SUMIF('Challenge 2022'!$E$4:$E$446,"VAHINE TRIATHLON",'Challenge 2022'!$AO$4:$AO$446))</f>
        <v>558</v>
      </c>
      <c r="L9" s="45">
        <f>(SUMIF('Challenge 2022'!$E$4:$E$446,"VAHINE TRIATHLON",'Challenge 2022'!$AS$4:$AS$446))</f>
        <v>0</v>
      </c>
      <c r="M9" s="45">
        <f>(SUMIF('Challenge 2022'!$E$4:$E$446,"VAHINE TRIATHLON",'Challenge 2022'!$AW$4:$AW$446))</f>
        <v>0</v>
      </c>
      <c r="N9" s="45">
        <f>(SUMIF('Challenge 2022'!$E$4:$E$446,"VAHINE TRIATHLON",'Challenge 2022'!$BA$4:$BA$446))</f>
        <v>328.5</v>
      </c>
      <c r="O9" s="44">
        <f>(SUMIF('Challenge 2022'!$E$4:$E$446,"VAHINE TRIATHLON",'Challenge 2022'!$BE$4:$BE$446))</f>
        <v>1131</v>
      </c>
      <c r="P9" s="45">
        <f>(SUMIF('Challenge 2022'!$E$4:$E$335,"VAHINE TRI",'Challenge 2022'!$BI$4:$BI$338))</f>
        <v>0</v>
      </c>
      <c r="Q9" s="45">
        <f>(SUMIF('Challenge 2022'!$E$4:$E$446,"VAHINE TRI",'Challenge 2022'!$BM$4:$BM$446))</f>
        <v>0</v>
      </c>
      <c r="R9" s="52">
        <f t="shared" si="1"/>
        <v>6231</v>
      </c>
    </row>
    <row r="10" spans="1:18" ht="30.75" hidden="1" customHeight="1">
      <c r="A10" s="50">
        <f t="shared" si="0"/>
        <v>5</v>
      </c>
      <c r="B10" s="50" t="s">
        <v>1067</v>
      </c>
      <c r="C10" s="51">
        <f>(SUMIF('Challenge 2022'!$E$4:$E$446,"AS TAMARII PUNARUU TRIATHLON",'Challenge 2022'!$I$4:$I$446))</f>
        <v>1623.25</v>
      </c>
      <c r="D10" s="51">
        <f>(SUMIF('Challenge 2022'!$E$4:$E$446,"AS TAMARII PUNARUU TRIATHLON",'Challenge 2022'!$M$4:$M$446))</f>
        <v>1472</v>
      </c>
      <c r="E10" s="51">
        <f>(SUMIF('Challenge 2022'!$E$4:$E$446,"AS TAMARII PUNARUU TRIATHLON",'Challenge 2022'!$Q$4:$Q$446))</f>
        <v>1698.75</v>
      </c>
      <c r="F10" s="51">
        <f>(SUMIF('Challenge 2022'!$E$4:$E$446,"AS TAMARII PUNARUU TRIATHLON",'Challenge 2022'!$U$4:$U$446))</f>
        <v>1910</v>
      </c>
      <c r="G10" s="44">
        <f>(SUMIF('Challenge 2022'!$E$4:$E$446,"AS TAMARII PUNARUU TRIATHLON",'Challenge 2022'!$Y$4:$Y$446))</f>
        <v>3323</v>
      </c>
      <c r="H10" s="44">
        <f>(SUMIF('Challenge 2022'!$E$4:$E$446,"AS TAMARII PUNARUU TRIATHLON",'Challenge 2022'!$AC$4:$AC$446))</f>
        <v>4075</v>
      </c>
      <c r="I10" s="45">
        <f>(SUMIF('Challenge 2022'!$E$4:$E$446,"AS TAMARII PUNARUU TRIATHLON",'Challenge 2022'!$AG$4:$AG$446))</f>
        <v>1734.5</v>
      </c>
      <c r="J10" s="45">
        <f>(SUMIF('Challenge 2022'!$E$4:$E$446,"AS TAMARII PUNARUU TRIATHLON",'Challenge 2022'!$AK$4:$AK$446))</f>
        <v>0</v>
      </c>
      <c r="K10" s="45">
        <f>(SUMIF('Challenge 2022'!$E$4:$E$446,"AS TAMARII PUNARUU TRIATHLON",'Challenge 2022'!$AO$4:$AO$446))</f>
        <v>693</v>
      </c>
      <c r="L10" s="45">
        <f>(SUMIF('Challenge 2022'!$E$4:$E$446,"AS TAMARII PUNARUU TRIATHLON",'Challenge 2022'!$AS$4:$AS$446))</f>
        <v>500</v>
      </c>
      <c r="M10" s="45">
        <f>(SUMIF('Challenge 2022'!$E$4:$E$446,"AS TAMARII PUNARUU TRIATHLON",'Challenge 2022'!$AW$4:$AW$446))</f>
        <v>0</v>
      </c>
      <c r="N10" s="45">
        <f>(SUMIF('Challenge 2022'!$E$4:$E$446,"AS TAMARII PUNARUU TRIATHLON",'Challenge 2022'!$BA$4:$BA$446))</f>
        <v>1324.5</v>
      </c>
      <c r="O10" s="44">
        <f>(SUMIF('Challenge 2022'!$E$4:$E$446,"AS TAMARII PUNARUU TRIATHLON",'Challenge 2022'!$BE$4:$BE$446))</f>
        <v>3560</v>
      </c>
      <c r="P10" s="45">
        <f>(SUMIF('Challenge 2022'!$E$4:$E$335,"PUNARUU TRI",'Challenge 2022'!$BI$4:$BI$338))</f>
        <v>0</v>
      </c>
      <c r="Q10" s="45">
        <f>(SUMIF('Challenge 2022'!$E$4:$E$335,"PUNARUU TRI",'Challenge 2022'!$BM$4:$BM$446))</f>
        <v>0</v>
      </c>
      <c r="R10" s="52">
        <f t="shared" si="1"/>
        <v>21914</v>
      </c>
    </row>
    <row r="11" spans="1:18" ht="39.75" hidden="1" customHeight="1"/>
    <row r="12" spans="1:18" ht="34.5" hidden="1" customHeight="1"/>
    <row r="13" spans="1:18" ht="54" customHeight="1">
      <c r="A13" s="142" t="s">
        <v>10</v>
      </c>
      <c r="B13" s="141" t="s">
        <v>3</v>
      </c>
      <c r="C13" s="48" t="str">
        <f>C2</f>
        <v>Triathlon de Haapiti 06/03/22</v>
      </c>
      <c r="D13" s="48" t="str">
        <f t="shared" ref="D13:F13" si="2">D2</f>
        <v>Duathlon de Kona 20/03/22</v>
      </c>
      <c r="E13" s="48" t="str">
        <f t="shared" si="2"/>
        <v>Triathlon de Puunui 03/04/22</v>
      </c>
      <c r="F13" s="48" t="str">
        <f t="shared" si="2"/>
        <v>Triathlon de Punaauia 15/05/22</v>
      </c>
      <c r="G13" s="49" t="str">
        <f>G2</f>
        <v>Championnat Aquathlon 26/05/22.      (coeff 2)</v>
      </c>
      <c r="H13" s="49" t="str">
        <f>H2</f>
        <v>Coupe de Polynésie 26/06/22.    (coeff 2)</v>
      </c>
      <c r="I13" s="48" t="str">
        <f t="shared" ref="I13:K13" si="3">I2</f>
        <v>Triathlon Gauguin 18/09/22</v>
      </c>
      <c r="J13" s="48">
        <f t="shared" si="3"/>
        <v>0</v>
      </c>
      <c r="K13" s="48" t="str">
        <f t="shared" si="3"/>
        <v>Xterra Triathlon 22-23/10/22</v>
      </c>
      <c r="L13" s="48" t="str">
        <f t="shared" ref="L13:M13" si="4">L2</f>
        <v>Aquathlon &amp; Trikid's du CNP 29/10/22</v>
      </c>
      <c r="M13" s="48" t="str">
        <f t="shared" si="4"/>
        <v>Triathlon des Vahinés 06/11/22</v>
      </c>
      <c r="N13" s="48" t="str">
        <f t="shared" ref="N13:Q13" si="5">N2</f>
        <v>Triathlon de Tiarei 20/11/22</v>
      </c>
      <c r="O13" s="49" t="str">
        <f>O2</f>
        <v>Championnat Triathlon   04/12/22.   (coeff 2)</v>
      </c>
      <c r="P13" s="48">
        <f t="shared" si="5"/>
        <v>0</v>
      </c>
      <c r="Q13" s="48">
        <f t="shared" si="5"/>
        <v>0</v>
      </c>
      <c r="R13" s="142" t="s">
        <v>17</v>
      </c>
    </row>
    <row r="14" spans="1:18" ht="32" customHeight="1">
      <c r="A14" s="143"/>
      <c r="B14" s="141"/>
      <c r="C14" s="46" t="s">
        <v>9</v>
      </c>
      <c r="D14" s="46" t="s">
        <v>9</v>
      </c>
      <c r="E14" s="46" t="s">
        <v>9</v>
      </c>
      <c r="F14" s="46" t="s">
        <v>9</v>
      </c>
      <c r="G14" s="47" t="s">
        <v>9</v>
      </c>
      <c r="H14" s="47" t="s">
        <v>9</v>
      </c>
      <c r="I14" s="46" t="s">
        <v>9</v>
      </c>
      <c r="J14" s="46" t="s">
        <v>9</v>
      </c>
      <c r="K14" s="46" t="s">
        <v>9</v>
      </c>
      <c r="L14" s="46" t="s">
        <v>9</v>
      </c>
      <c r="M14" s="46" t="s">
        <v>9</v>
      </c>
      <c r="N14" s="46" t="s">
        <v>9</v>
      </c>
      <c r="O14" s="47" t="s">
        <v>9</v>
      </c>
      <c r="P14" s="46" t="s">
        <v>9</v>
      </c>
      <c r="Q14" s="46" t="s">
        <v>9</v>
      </c>
      <c r="R14" s="143"/>
    </row>
    <row r="15" spans="1:18" ht="36" customHeight="1">
      <c r="A15" s="64">
        <v>1</v>
      </c>
      <c r="B15" s="65" t="str">
        <f>VLOOKUP($A$15,$A$4:$R$10,2,FALSE)</f>
        <v>KONA TRI TAHITI</v>
      </c>
      <c r="C15" s="52">
        <f>VLOOKUP($A$15,$A$4:$R$10,3,FALSE)</f>
        <v>2043.5</v>
      </c>
      <c r="D15" s="52">
        <f>VLOOKUP($A$15,$A$4:$R$10,4,FALSE)</f>
        <v>2601.5</v>
      </c>
      <c r="E15" s="52">
        <f>VLOOKUP($A$15,$A$4:$R$10,5,FALSE)</f>
        <v>2071.75</v>
      </c>
      <c r="F15" s="52">
        <f>VLOOKUP($A$15,$A$4:$R$10,6,FALSE)</f>
        <v>2541.5</v>
      </c>
      <c r="G15" s="54">
        <f>VLOOKUP($A$15,$A$4:$R$10,7,FALSE)</f>
        <v>5987.5</v>
      </c>
      <c r="H15" s="54">
        <f>VLOOKUP($A$15,$A$4:$R$10,8,FALSE)</f>
        <v>5211</v>
      </c>
      <c r="I15" s="52">
        <f>VLOOKUP($A$15,$A$4:$R$10,9,FALSE)</f>
        <v>4171.5</v>
      </c>
      <c r="J15" s="52">
        <f>VLOOKUP($A$15,$A$4:$R$10,10,FALSE)</f>
        <v>0</v>
      </c>
      <c r="K15" s="52">
        <f>VLOOKUP($A$15,$A$4:$R$10,11,FALSE)</f>
        <v>3025</v>
      </c>
      <c r="L15" s="52">
        <f>VLOOKUP($A$15,$A$4:$R$10,12,FALSE)</f>
        <v>1533.5</v>
      </c>
      <c r="M15" s="52">
        <f>VLOOKUP($A$15,$A$4:$R$10,13,FALSE)</f>
        <v>0</v>
      </c>
      <c r="N15" s="52">
        <f>VLOOKUP($A$15,$A$4:$R$10,14,FALSE)</f>
        <v>2732.5</v>
      </c>
      <c r="O15" s="54">
        <f>VLOOKUP($A$15,$A$4:$R$10,15,FALSE)</f>
        <v>7809</v>
      </c>
      <c r="P15" s="52">
        <f>VLOOKUP($A$15,$A$4:$R$10,16,FALSE)</f>
        <v>0</v>
      </c>
      <c r="Q15" s="52">
        <f>VLOOKUP($A$15,$A$4:$R$10,17,FALSE)</f>
        <v>0</v>
      </c>
      <c r="R15" s="52">
        <f>+SUM(C15:P15)</f>
        <v>39728.25</v>
      </c>
    </row>
    <row r="16" spans="1:18" ht="36" customHeight="1">
      <c r="A16" s="68">
        <v>2</v>
      </c>
      <c r="B16" s="69" t="str">
        <f>VLOOKUP($A$16,$A$4:$R$10,2,FALSE)</f>
        <v>FEI PI TRIATHLON</v>
      </c>
      <c r="C16" s="52">
        <f>VLOOKUP($A$16,$A$4:$R$10,3,FALSE)</f>
        <v>1492.25</v>
      </c>
      <c r="D16" s="52">
        <f>VLOOKUP($A$16,$A$4:$R$10,4,FALSE)</f>
        <v>1576.25</v>
      </c>
      <c r="E16" s="52">
        <f>VLOOKUP($A$16,$A$4:$R$10,5,FALSE)</f>
        <v>1153</v>
      </c>
      <c r="F16" s="52">
        <f>VLOOKUP($A$16,$A$4:$R$10,6,FALSE)</f>
        <v>1647.75</v>
      </c>
      <c r="G16" s="54">
        <f>VLOOKUP($A$16,$A$4:$R$10,7,FALSE)</f>
        <v>2877</v>
      </c>
      <c r="H16" s="54">
        <f>VLOOKUP($A$16,$A$4:$R$10,8,FALSE)</f>
        <v>5339</v>
      </c>
      <c r="I16" s="52">
        <f>VLOOKUP($A$16,$A$4:$R$10,9,FALSE)</f>
        <v>2107</v>
      </c>
      <c r="J16" s="52">
        <f t="shared" ref="J16:J21" si="6">VLOOKUP($A$15,$A$4:$R$10,10,FALSE)</f>
        <v>0</v>
      </c>
      <c r="K16" s="52">
        <f>VLOOKUP($A$16,$A$4:$R$10,11,FALSE)</f>
        <v>1249</v>
      </c>
      <c r="L16" s="52">
        <f>VLOOKUP($A$16,$A$4:$R$10,12,FALSE)</f>
        <v>942.5</v>
      </c>
      <c r="M16" s="52">
        <f t="shared" ref="M16:M21" si="7">VLOOKUP($A$15,$A$4:$R$10,13,FALSE)</f>
        <v>0</v>
      </c>
      <c r="N16" s="52">
        <f>VLOOKUP($A$16,$A$4:$R$10,14,FALSE)</f>
        <v>2258.75</v>
      </c>
      <c r="O16" s="54">
        <f>VLOOKUP($A$16,$A$4:$R$10,15,FALSE)</f>
        <v>4801</v>
      </c>
      <c r="P16" s="52">
        <f t="shared" ref="P16:P21" si="8">VLOOKUP($A$15,$A$4:$R$10,16,FALSE)</f>
        <v>0</v>
      </c>
      <c r="Q16" s="52">
        <f t="shared" ref="Q16:Q21" si="9">VLOOKUP($A$15,$A$4:$R$10,17,FALSE)</f>
        <v>0</v>
      </c>
      <c r="R16" s="52">
        <f t="shared" ref="R16:R21" si="10">+SUM(C16:P16)</f>
        <v>25443.5</v>
      </c>
    </row>
    <row r="17" spans="1:18" ht="36" customHeight="1">
      <c r="A17" s="66">
        <v>3</v>
      </c>
      <c r="B17" s="67" t="str">
        <f>VLOOKUP($A$17,$A$4:$R$10,2,FALSE)</f>
        <v>MARARA TRI</v>
      </c>
      <c r="C17" s="52">
        <f>VLOOKUP($A$17,$A$4:$R$10,3,FALSE)</f>
        <v>852</v>
      </c>
      <c r="D17" s="52">
        <f>VLOOKUP($A$17,$A$4:$R$10,4,FALSE)</f>
        <v>1998.75</v>
      </c>
      <c r="E17" s="52">
        <f>VLOOKUP($A$17,$A$4:$R$10,5,FALSE)</f>
        <v>3457.25</v>
      </c>
      <c r="F17" s="52">
        <f>VLOOKUP($A$17,$A$4:$R$10,6,FALSE)</f>
        <v>1630.75</v>
      </c>
      <c r="G17" s="54">
        <f>VLOOKUP($A$17,$A$4:$R$10,7,FALSE)</f>
        <v>2064</v>
      </c>
      <c r="H17" s="54">
        <f>VLOOKUP($A$17,$A$4:$R$10,8,FALSE)</f>
        <v>7083</v>
      </c>
      <c r="I17" s="52">
        <f>VLOOKUP($A$17,$A$4:$R$10,9,FALSE)</f>
        <v>3376.25</v>
      </c>
      <c r="J17" s="52">
        <f>VLOOKUP($A$15,$A$4:$R$10,10,FALSE)</f>
        <v>0</v>
      </c>
      <c r="K17" s="52">
        <f>VLOOKUP($A$17,$A$4:$R$10,11,FALSE)</f>
        <v>1029</v>
      </c>
      <c r="L17" s="52">
        <f>VLOOKUP($A$17,$A$4:$R$10,12,FALSE)</f>
        <v>202.5</v>
      </c>
      <c r="M17" s="52">
        <f t="shared" si="7"/>
        <v>0</v>
      </c>
      <c r="N17" s="52">
        <f>VLOOKUP($A$17,$A$4:$R$10,14,FALSE)</f>
        <v>640.5</v>
      </c>
      <c r="O17" s="54">
        <f>VLOOKUP($A$17,$A$4:$R$10,15,FALSE)</f>
        <v>2374</v>
      </c>
      <c r="P17" s="52">
        <f t="shared" si="8"/>
        <v>0</v>
      </c>
      <c r="Q17" s="52">
        <f t="shared" si="9"/>
        <v>0</v>
      </c>
      <c r="R17" s="52">
        <f t="shared" si="10"/>
        <v>24708</v>
      </c>
    </row>
    <row r="18" spans="1:18" ht="36" customHeight="1">
      <c r="A18" s="53">
        <v>4</v>
      </c>
      <c r="B18" s="50" t="str">
        <f>VLOOKUP($A$18,$A$4:$R$10,2,FALSE)</f>
        <v xml:space="preserve">CERCLE DES NAGEURS DE POLYNESIE </v>
      </c>
      <c r="C18" s="52">
        <f>VLOOKUP($A$18,$A$4:$R$10,3,FALSE)</f>
        <v>1905.75</v>
      </c>
      <c r="D18" s="52">
        <f>VLOOKUP($A$18,$A$4:$R$10,4,FALSE)</f>
        <v>1006</v>
      </c>
      <c r="E18" s="52">
        <f>VLOOKUP($A$18,$A$4:$R$10,5,FALSE)</f>
        <v>1527.5</v>
      </c>
      <c r="F18" s="52">
        <f>VLOOKUP($A$18,$A$4:$R$10,6,FALSE)</f>
        <v>1593.25</v>
      </c>
      <c r="G18" s="54">
        <f>VLOOKUP($A$18,$A$4:$R$10,7,FALSE)</f>
        <v>4952.5</v>
      </c>
      <c r="H18" s="54">
        <f>VLOOKUP($A$18,$A$4:$R$10,8,FALSE)</f>
        <v>2947</v>
      </c>
      <c r="I18" s="52">
        <f>VLOOKUP($A$18,$A$4:$R$10,9,FALSE)</f>
        <v>1417.75</v>
      </c>
      <c r="J18" s="52">
        <f t="shared" si="6"/>
        <v>0</v>
      </c>
      <c r="K18" s="52">
        <f>VLOOKUP($A$18,$A$4:$R$10,11,FALSE)</f>
        <v>383.5</v>
      </c>
      <c r="L18" s="52">
        <f>VLOOKUP($A$18,$A$4:$R$10,12,FALSE)</f>
        <v>1647.5</v>
      </c>
      <c r="M18" s="52">
        <f t="shared" si="7"/>
        <v>0</v>
      </c>
      <c r="N18" s="52">
        <f>VLOOKUP($A$18,$A$4:$R$10,14,FALSE)</f>
        <v>1918.25</v>
      </c>
      <c r="O18" s="54">
        <f>VLOOKUP($A$18,$A$4:$R$10,15,FALSE)</f>
        <v>4471</v>
      </c>
      <c r="P18" s="52">
        <f t="shared" si="8"/>
        <v>0</v>
      </c>
      <c r="Q18" s="52">
        <f t="shared" si="9"/>
        <v>0</v>
      </c>
      <c r="R18" s="52">
        <f t="shared" si="10"/>
        <v>23770</v>
      </c>
    </row>
    <row r="19" spans="1:18" ht="36" customHeight="1">
      <c r="A19" s="53">
        <v>5</v>
      </c>
      <c r="B19" s="50" t="str">
        <f>VLOOKUP($A$19,$A$4:$R$10,2,FALSE)</f>
        <v>AS TAMARII PUNARUU TRIATHLON</v>
      </c>
      <c r="C19" s="52">
        <f>VLOOKUP($A$19,$A$4:$R$10,3,FALSE)</f>
        <v>1623.25</v>
      </c>
      <c r="D19" s="52">
        <f>VLOOKUP($A$19,$A$4:$R$10,4,FALSE)</f>
        <v>1472</v>
      </c>
      <c r="E19" s="52">
        <f>VLOOKUP($A$19,$A$4:$R$10,5,FALSE)</f>
        <v>1698.75</v>
      </c>
      <c r="F19" s="52">
        <f>VLOOKUP($A$19,$A$4:$R$10,6,FALSE)</f>
        <v>1910</v>
      </c>
      <c r="G19" s="54">
        <f>VLOOKUP($A$19,$A$4:$R$10,7,FALSE)</f>
        <v>3323</v>
      </c>
      <c r="H19" s="54">
        <f>VLOOKUP($A$19,$A$4:$R$10,8,FALSE)</f>
        <v>4075</v>
      </c>
      <c r="I19" s="52">
        <f>VLOOKUP($A$19,$A$4:$R$10,9,FALSE)</f>
        <v>1734.5</v>
      </c>
      <c r="J19" s="52">
        <f t="shared" si="6"/>
        <v>0</v>
      </c>
      <c r="K19" s="52">
        <f>VLOOKUP($A$19,$A$4:$R$10,11,FALSE)</f>
        <v>693</v>
      </c>
      <c r="L19" s="52">
        <f>VLOOKUP($A$19,$A$4:$R$10,12,FALSE)</f>
        <v>500</v>
      </c>
      <c r="M19" s="52">
        <f t="shared" si="7"/>
        <v>0</v>
      </c>
      <c r="N19" s="52">
        <f>VLOOKUP($A$19,$A$4:$R$10,14,FALSE)</f>
        <v>1324.5</v>
      </c>
      <c r="O19" s="54">
        <f>VLOOKUP($A$19,$A$4:$R$10,15,FALSE)</f>
        <v>3560</v>
      </c>
      <c r="P19" s="52">
        <f t="shared" si="8"/>
        <v>0</v>
      </c>
      <c r="Q19" s="52">
        <f t="shared" si="9"/>
        <v>0</v>
      </c>
      <c r="R19" s="52">
        <f t="shared" si="10"/>
        <v>21914</v>
      </c>
    </row>
    <row r="20" spans="1:18" ht="36" customHeight="1">
      <c r="A20" s="53">
        <v>6</v>
      </c>
      <c r="B20" s="50" t="str">
        <f>VLOOKUP($A$20,$A$4:$R$10,2,FALSE)</f>
        <v>VSOP MOZTEAM</v>
      </c>
      <c r="C20" s="52">
        <f>VLOOKUP($A$20,$A$4:$R$10,3,FALSE)</f>
        <v>1098</v>
      </c>
      <c r="D20" s="52">
        <f>VLOOKUP($A$20,$A$4:$R$10,4,FALSE)</f>
        <v>0</v>
      </c>
      <c r="E20" s="52">
        <f>VLOOKUP($A$20,$A$4:$R$10,5,FALSE)</f>
        <v>761</v>
      </c>
      <c r="F20" s="52">
        <f>VLOOKUP($A$20,$A$4:$R$10,6,FALSE)</f>
        <v>775</v>
      </c>
      <c r="G20" s="54">
        <f>VLOOKUP($A$20,$A$4:$R$10,7,FALSE)</f>
        <v>501</v>
      </c>
      <c r="H20" s="54">
        <f>VLOOKUP($A$20,$A$4:$R$10,8,FALSE)</f>
        <v>2281</v>
      </c>
      <c r="I20" s="52">
        <f>VLOOKUP($A$20,$A$4:$R$10,9,FALSE)</f>
        <v>1911.75</v>
      </c>
      <c r="J20" s="52">
        <f t="shared" si="6"/>
        <v>0</v>
      </c>
      <c r="K20" s="52">
        <f>VLOOKUP($A$20,$A$4:$R$10,11,FALSE)</f>
        <v>1304.5</v>
      </c>
      <c r="L20" s="52">
        <f>VLOOKUP($A$20,$A$4:$R$10,12,FALSE)</f>
        <v>0</v>
      </c>
      <c r="M20" s="52">
        <f t="shared" si="7"/>
        <v>0</v>
      </c>
      <c r="N20" s="52">
        <f>VLOOKUP($A$20,$A$4:$R$10,14,FALSE)</f>
        <v>977</v>
      </c>
      <c r="O20" s="54">
        <f>VLOOKUP($A$20,$A$4:$R$10,15,FALSE)</f>
        <v>375</v>
      </c>
      <c r="P20" s="52">
        <f t="shared" si="8"/>
        <v>0</v>
      </c>
      <c r="Q20" s="52">
        <f t="shared" si="9"/>
        <v>0</v>
      </c>
      <c r="R20" s="52">
        <f t="shared" si="10"/>
        <v>9984.25</v>
      </c>
    </row>
    <row r="21" spans="1:18" ht="36" customHeight="1">
      <c r="A21" s="53">
        <v>7</v>
      </c>
      <c r="B21" s="50" t="str">
        <f>VLOOKUP($A$21,$A$4:$R$10,2,FALSE)</f>
        <v>VAHINE TRIATHLON</v>
      </c>
      <c r="C21" s="52">
        <f>VLOOKUP($A$21,$A$4:$R$10,3,FALSE)</f>
        <v>353.25</v>
      </c>
      <c r="D21" s="52">
        <f>VLOOKUP($A$21,$A$4:$R$10,4,FALSE)</f>
        <v>336</v>
      </c>
      <c r="E21" s="52">
        <f>VLOOKUP($A$21,$A$4:$R$10,5,FALSE)</f>
        <v>360</v>
      </c>
      <c r="F21" s="52">
        <f>VLOOKUP($A$21,$A$4:$R$10,6,FALSE)</f>
        <v>311.25</v>
      </c>
      <c r="G21" s="54">
        <f>VLOOKUP($A$21,$A$4:$R$10,7,FALSE)</f>
        <v>876.75</v>
      </c>
      <c r="H21" s="54">
        <f>VLOOKUP($A$21,$A$4:$R$10,8,FALSE)</f>
        <v>1681.5</v>
      </c>
      <c r="I21" s="52">
        <f>VLOOKUP($A$21,$A$4:$R$10,9,FALSE)</f>
        <v>294.75</v>
      </c>
      <c r="J21" s="52">
        <f t="shared" si="6"/>
        <v>0</v>
      </c>
      <c r="K21" s="52">
        <f>VLOOKUP($A$21,$A$4:$R$10,11,FALSE)</f>
        <v>558</v>
      </c>
      <c r="L21" s="52">
        <f>VLOOKUP($A$21,$A$4:$R$10,12,FALSE)</f>
        <v>0</v>
      </c>
      <c r="M21" s="52">
        <f t="shared" si="7"/>
        <v>0</v>
      </c>
      <c r="N21" s="52">
        <f>VLOOKUP($A$21,$A$4:$R$10,14,FALSE)</f>
        <v>328.5</v>
      </c>
      <c r="O21" s="54">
        <f>VLOOKUP($A$21,$A$4:$R$10,15,FALSE)</f>
        <v>1131</v>
      </c>
      <c r="P21" s="52">
        <f t="shared" si="8"/>
        <v>0</v>
      </c>
      <c r="Q21" s="52">
        <f t="shared" si="9"/>
        <v>0</v>
      </c>
      <c r="R21" s="52">
        <f t="shared" si="10"/>
        <v>6231</v>
      </c>
    </row>
  </sheetData>
  <sheetProtection algorithmName="SHA-512" hashValue="9AJd/1UYd1iKDiZPuJgOOiZxNrnhyz/jt+yXv2TmBSENd+++3VdqWy+fw3taSY/AlAexwL/Q3lLFFUzuS8yDZw==" saltValue="z0CiQYMaCRk87W47Vudo3w==" spinCount="100000" sheet="1" objects="1" scenarios="1" sort="0" autoFilter="0"/>
  <autoFilter ref="B2:R3" xr:uid="{05E4DFB0-B250-0A4A-9466-7606E139D2E5}">
    <sortState xmlns:xlrd2="http://schemas.microsoft.com/office/spreadsheetml/2017/richdata2" ref="B5:R10">
      <sortCondition descending="1" ref="C2:C10"/>
    </sortState>
  </autoFilter>
  <mergeCells count="7">
    <mergeCell ref="B1:D1"/>
    <mergeCell ref="B2:B3"/>
    <mergeCell ref="R2:R3"/>
    <mergeCell ref="A2:A3"/>
    <mergeCell ref="B13:B14"/>
    <mergeCell ref="R13:R14"/>
    <mergeCell ref="A13:A14"/>
  </mergeCells>
  <pageMargins left="0.25" right="0.25" top="0.75" bottom="0.75" header="0.3" footer="0.3"/>
  <pageSetup paperSize="9" scale="61" orientation="landscape" horizontalDpi="0" verticalDpi="0"/>
  <ignoredErrors>
    <ignoredError sqref="I16 K16" formula="1"/>
  </ignoredError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6BF00-A38A-214F-822E-BBC3FB44B752}">
  <sheetPr>
    <pageSetUpPr fitToPage="1"/>
  </sheetPr>
  <dimension ref="A1:S15"/>
  <sheetViews>
    <sheetView zoomScale="120" zoomScaleNormal="120" workbookViewId="0">
      <selection activeCell="W23" sqref="W23"/>
    </sheetView>
  </sheetViews>
  <sheetFormatPr baseColWidth="10" defaultColWidth="10.83203125" defaultRowHeight="14"/>
  <cols>
    <col min="1" max="1" width="10.83203125" style="42"/>
    <col min="2" max="2" width="33.33203125" style="43" customWidth="1"/>
    <col min="3" max="9" width="13.5" style="42" customWidth="1"/>
    <col min="10" max="10" width="13.5" style="42" hidden="1" customWidth="1"/>
    <col min="11" max="12" width="13.5" style="42" customWidth="1"/>
    <col min="13" max="13" width="13.5" style="42" hidden="1" customWidth="1"/>
    <col min="14" max="15" width="13.5" style="42" customWidth="1"/>
    <col min="16" max="17" width="13.5" style="42" hidden="1" customWidth="1"/>
    <col min="18" max="18" width="13.5" style="43" customWidth="1"/>
    <col min="19" max="19" width="12.5" style="43" customWidth="1"/>
    <col min="20" max="16384" width="10.83203125" style="42"/>
  </cols>
  <sheetData>
    <row r="1" spans="1:19" ht="69" customHeight="1">
      <c r="B1" s="140"/>
      <c r="C1" s="140"/>
      <c r="D1" s="140"/>
      <c r="P1" s="42" t="s">
        <v>8</v>
      </c>
    </row>
    <row r="2" spans="1:19" ht="69" customHeight="1">
      <c r="A2" s="144" t="s">
        <v>10</v>
      </c>
      <c r="B2" s="147" t="s">
        <v>18</v>
      </c>
      <c r="C2" s="48" t="str">
        <f>C10</f>
        <v>Triathlon de Haapiti 06/03/22</v>
      </c>
      <c r="D2" s="48" t="str">
        <f t="shared" ref="D2:K2" si="0">D10</f>
        <v>Duathlon de Kona 20/03/22</v>
      </c>
      <c r="E2" s="48" t="str">
        <f t="shared" si="0"/>
        <v>Triathlon de Puunui 03/04/22</v>
      </c>
      <c r="F2" s="48" t="str">
        <f t="shared" si="0"/>
        <v>Triathlon de Punaauia 15/05/22</v>
      </c>
      <c r="G2" s="49" t="str">
        <f t="shared" si="0"/>
        <v>Championnat Aquathlon 26/05/22.      (coeff 2)</v>
      </c>
      <c r="H2" s="49" t="str">
        <f t="shared" si="0"/>
        <v>Coupe de Polynésie 26/06/22.    (coeff 2)</v>
      </c>
      <c r="I2" s="48" t="str">
        <f t="shared" si="0"/>
        <v>Triathlon Gauguin 18/09/22</v>
      </c>
      <c r="J2" s="48">
        <f t="shared" si="0"/>
        <v>0</v>
      </c>
      <c r="K2" s="48" t="str">
        <f t="shared" si="0"/>
        <v>Xterra Triathlon 22-23/10/22</v>
      </c>
      <c r="L2" s="48" t="str">
        <f t="shared" ref="L2:M2" si="1">L10</f>
        <v>Aquathlon &amp; Trikid's du CNP 29/10/22</v>
      </c>
      <c r="M2" s="48" t="str">
        <f t="shared" si="1"/>
        <v>Triathlon des Vahinés 06/11/22</v>
      </c>
      <c r="N2" s="48" t="str">
        <f t="shared" ref="N2:Q2" si="2">N10</f>
        <v>Triathlon de Tiarei 20/11/22</v>
      </c>
      <c r="O2" s="49" t="str">
        <f t="shared" si="2"/>
        <v>Championnat Triathlon   04/12/22.   (coeff 2)</v>
      </c>
      <c r="P2" s="55">
        <f t="shared" si="2"/>
        <v>0</v>
      </c>
      <c r="Q2" s="56">
        <f t="shared" si="2"/>
        <v>0</v>
      </c>
      <c r="R2" s="144" t="s">
        <v>17</v>
      </c>
      <c r="S2" s="42"/>
    </row>
    <row r="3" spans="1:19" ht="27" customHeight="1">
      <c r="A3" s="145"/>
      <c r="B3" s="148"/>
      <c r="C3" s="46" t="s">
        <v>9</v>
      </c>
      <c r="D3" s="46" t="s">
        <v>9</v>
      </c>
      <c r="E3" s="46" t="s">
        <v>9</v>
      </c>
      <c r="F3" s="46" t="s">
        <v>9</v>
      </c>
      <c r="G3" s="47" t="s">
        <v>9</v>
      </c>
      <c r="H3" s="47" t="s">
        <v>9</v>
      </c>
      <c r="I3" s="46" t="s">
        <v>9</v>
      </c>
      <c r="J3" s="46" t="s">
        <v>9</v>
      </c>
      <c r="K3" s="46" t="s">
        <v>9</v>
      </c>
      <c r="L3" s="46" t="s">
        <v>9</v>
      </c>
      <c r="M3" s="46" t="s">
        <v>9</v>
      </c>
      <c r="N3" s="46" t="s">
        <v>9</v>
      </c>
      <c r="O3" s="47" t="s">
        <v>9</v>
      </c>
      <c r="P3" s="57" t="s">
        <v>9</v>
      </c>
      <c r="Q3" s="58" t="s">
        <v>9</v>
      </c>
      <c r="R3" s="145"/>
      <c r="S3" s="42"/>
    </row>
    <row r="4" spans="1:19" ht="36" customHeight="1">
      <c r="A4" s="64">
        <v>1</v>
      </c>
      <c r="B4" s="65" t="str">
        <f>VLOOKUP($A$4,$A$12:$R$15,2,FALSE)</f>
        <v xml:space="preserve">CERCLE DES NAGEURS DE POLYNESIE </v>
      </c>
      <c r="C4" s="52">
        <f>VLOOKUP($A$4,$A$12:R15,3,FALSE)</f>
        <v>1680.75</v>
      </c>
      <c r="D4" s="52">
        <f>VLOOKUP($A$4,$A$12:S15,4,FALSE)</f>
        <v>1006</v>
      </c>
      <c r="E4" s="52">
        <f>VLOOKUP($A$4,$A$12:R15,5,FALSE)</f>
        <v>1387.5</v>
      </c>
      <c r="F4" s="52">
        <f>VLOOKUP($A$4,$A$12:S16,6,FALSE)</f>
        <v>1593.25</v>
      </c>
      <c r="G4" s="54">
        <f>VLOOKUP($A$4,$A$12:R15,7,FALSE)</f>
        <v>4144</v>
      </c>
      <c r="H4" s="54">
        <f>VLOOKUP($A$4,$A$12:R15,8,FALSE)</f>
        <v>2407</v>
      </c>
      <c r="I4" s="52">
        <f>VLOOKUP($A$4,$A$12:S15,9,FALSE)</f>
        <v>1366.75</v>
      </c>
      <c r="J4" s="52">
        <f>VLOOKUP($A$4,$A$12:T15,10,FALSE)</f>
        <v>0</v>
      </c>
      <c r="K4" s="52">
        <f>VLOOKUP($A$4,$A$12:R15,11,FALSE)</f>
        <v>293.5</v>
      </c>
      <c r="L4" s="52">
        <f>VLOOKUP($A$4,$A$12:S15,12,FALSE)</f>
        <v>1552.5</v>
      </c>
      <c r="M4" s="52">
        <f>VLOOKUP($A$4,$A$12:W15,13,FALSE)</f>
        <v>0</v>
      </c>
      <c r="N4" s="52">
        <f>VLOOKUP($A$4,$A$12:R15,14,FALSE)</f>
        <v>1918.25</v>
      </c>
      <c r="O4" s="54">
        <f>VLOOKUP($A$4,$A$12:R15,15,FALSE)</f>
        <v>3644.5</v>
      </c>
      <c r="P4" s="61">
        <f>VLOOKUP($A$4,$A$12:R15,16,FALSE)</f>
        <v>0</v>
      </c>
      <c r="Q4" s="62">
        <f>VLOOKUP($A$4,$A$12:R15,17,FALSE)</f>
        <v>0</v>
      </c>
      <c r="R4" s="60">
        <f>SUM(C4:P4)</f>
        <v>20994</v>
      </c>
      <c r="S4" s="42"/>
    </row>
    <row r="5" spans="1:19" ht="36" customHeight="1">
      <c r="A5" s="68">
        <v>2</v>
      </c>
      <c r="B5" s="69" t="str">
        <f>VLOOKUP($A$5,$A$12:$R$15,2,FALSE)</f>
        <v>KONA TRI TAHITI</v>
      </c>
      <c r="C5" s="52">
        <f>VLOOKUP($A$5,$A$12:R15,3,FALSE)</f>
        <v>1038</v>
      </c>
      <c r="D5" s="52">
        <f>VLOOKUP($A$5,$A$12:S16,4,FALSE)</f>
        <v>1477.25</v>
      </c>
      <c r="E5" s="52">
        <f>VLOOKUP($A$5,$A$12:R16,5,FALSE)</f>
        <v>774</v>
      </c>
      <c r="F5" s="52">
        <f>VLOOKUP($A$5,$A$12:S16,6,FALSE)</f>
        <v>1188.5</v>
      </c>
      <c r="G5" s="54">
        <f>VLOOKUP($A$5,$A$12:R16,7,FALSE)</f>
        <v>2371</v>
      </c>
      <c r="H5" s="54">
        <f>VLOOKUP($A$5,$A$12:R16,8,FALSE)</f>
        <v>1457</v>
      </c>
      <c r="I5" s="52">
        <f>VLOOKUP($A$5,$A$12:S16,9,FALSE)</f>
        <v>1418</v>
      </c>
      <c r="J5" s="52">
        <f>VLOOKUP($A$4,$A$12:T16,10,FALSE)</f>
        <v>0</v>
      </c>
      <c r="K5" s="52">
        <f>VLOOKUP($A$5,$A$12:R16,11,FALSE)</f>
        <v>928.5</v>
      </c>
      <c r="L5" s="52">
        <f>VLOOKUP($A$5,$A$12:S16,12,FALSE)</f>
        <v>1194</v>
      </c>
      <c r="M5" s="52">
        <f>VLOOKUP($A$4,$A$12:W16,13,FALSE)</f>
        <v>0</v>
      </c>
      <c r="N5" s="52">
        <f>VLOOKUP($A$5,$A$12:R16,14,FALSE)</f>
        <v>1425</v>
      </c>
      <c r="O5" s="54">
        <f>VLOOKUP($A$5,$A$12:R16,15,FALSE)</f>
        <v>3358</v>
      </c>
      <c r="P5" s="61">
        <f>VLOOKUP($A$4,$A$12:R16,16,FALSE)</f>
        <v>0</v>
      </c>
      <c r="Q5" s="62">
        <f>VLOOKUP($A$4,$A$12:R16,17,FALSE)</f>
        <v>0</v>
      </c>
      <c r="R5" s="60">
        <f>SUM(C5:P5)</f>
        <v>16629.25</v>
      </c>
      <c r="S5" s="42"/>
    </row>
    <row r="6" spans="1:19" ht="36" customHeight="1">
      <c r="A6" s="66">
        <v>3</v>
      </c>
      <c r="B6" s="67" t="str">
        <f>VLOOKUP($A$6,$A$12:R15,2,FALSE)</f>
        <v>AS TAMARII PUNARUU TRIATHLON</v>
      </c>
      <c r="C6" s="52">
        <f>VLOOKUP($A$6,$A$12:R15,3,FALSE)</f>
        <v>1145</v>
      </c>
      <c r="D6" s="52">
        <f>VLOOKUP($A$6,$A$12:S17,4,FALSE)</f>
        <v>1079</v>
      </c>
      <c r="E6" s="52">
        <f>VLOOKUP($A$6,$A$12:R17,5,FALSE)</f>
        <v>1385.5</v>
      </c>
      <c r="F6" s="52">
        <f>VLOOKUP($A$6,$A$12:S17,6,FALSE)</f>
        <v>1400.5</v>
      </c>
      <c r="G6" s="54">
        <f>VLOOKUP($A$6,$A$12:R17,7,FALSE)</f>
        <v>2380.5</v>
      </c>
      <c r="H6" s="54">
        <f>VLOOKUP($A$6,$A$12:R17,8,FALSE)</f>
        <v>2320</v>
      </c>
      <c r="I6" s="52">
        <f>VLOOKUP($A$6,$A$12:S17,9,FALSE)</f>
        <v>1319.5</v>
      </c>
      <c r="J6" s="52">
        <f>VLOOKUP($A$4,$A$12:T17,10,FALSE)</f>
        <v>0</v>
      </c>
      <c r="K6" s="52">
        <f>VLOOKUP($A$6,$A$12:R17,11,FALSE)</f>
        <v>124.5</v>
      </c>
      <c r="L6" s="52">
        <f>VLOOKUP($A$6,$A$12:S17,12,FALSE)</f>
        <v>500</v>
      </c>
      <c r="M6" s="52">
        <f>VLOOKUP($A$4,$A$12:W17,13,FALSE)</f>
        <v>0</v>
      </c>
      <c r="N6" s="52">
        <f>VLOOKUP($A$6,$A$12:R17,14,FALSE)</f>
        <v>754</v>
      </c>
      <c r="O6" s="54">
        <f>VLOOKUP($A$6,$A$12:R17,15,FALSE)</f>
        <v>2513</v>
      </c>
      <c r="P6" s="61">
        <f>VLOOKUP($A$4,$A$12:R17,16,FALSE)</f>
        <v>0</v>
      </c>
      <c r="Q6" s="62">
        <f>VLOOKUP($A$4,$A$12:R17,17,FALSE)</f>
        <v>0</v>
      </c>
      <c r="R6" s="60">
        <f>SUM(C6:P6)</f>
        <v>14921.5</v>
      </c>
      <c r="S6" s="42"/>
    </row>
    <row r="7" spans="1:19" ht="36" customHeight="1">
      <c r="A7" s="59">
        <v>4</v>
      </c>
      <c r="B7" s="60" t="str">
        <f>VLOOKUP($A$7,$A$12:R15,2,FALSE)</f>
        <v>FEI PI TRIATHLON</v>
      </c>
      <c r="C7" s="52">
        <f>VLOOKUP($A$7,$A$12:R15,3,FALSE)</f>
        <v>638</v>
      </c>
      <c r="D7" s="52">
        <f>VLOOKUP($A$7,$A$12:S18,4,FALSE)</f>
        <v>918.5</v>
      </c>
      <c r="E7" s="52">
        <f>VLOOKUP($A$7,$A$12:R18,5,FALSE)</f>
        <v>529.75</v>
      </c>
      <c r="F7" s="52">
        <f>VLOOKUP($A$7,$A$12:S18,6,FALSE)</f>
        <v>1075.5</v>
      </c>
      <c r="G7" s="54">
        <f>VLOOKUP($A$7,$A$12:R18,7,FALSE)</f>
        <v>1779</v>
      </c>
      <c r="H7" s="54">
        <f>VLOOKUP($A$7,$A$12:R18,8,FALSE)</f>
        <v>1380.5</v>
      </c>
      <c r="I7" s="52">
        <f>VLOOKUP($A$7,$A$12:S18,9,FALSE)</f>
        <v>824.5</v>
      </c>
      <c r="J7" s="52">
        <f>VLOOKUP($A$4,$A$12:T18,10,FALSE)</f>
        <v>0</v>
      </c>
      <c r="K7" s="52">
        <f>VLOOKUP($A$7,$A$12:R18,11,FALSE)</f>
        <v>256.5</v>
      </c>
      <c r="L7" s="52">
        <f>VLOOKUP($A$7,$A$12:S18,12,FALSE)</f>
        <v>725</v>
      </c>
      <c r="M7" s="52">
        <f>VLOOKUP($A$4,$A$12:W18,13,FALSE)</f>
        <v>0</v>
      </c>
      <c r="N7" s="52">
        <f>VLOOKUP($A$7,$A$12:R18,14,FALSE)</f>
        <v>1232</v>
      </c>
      <c r="O7" s="54">
        <f>VLOOKUP($A$7,$A$12:R18,15,FALSE)</f>
        <v>2456</v>
      </c>
      <c r="P7" s="61">
        <f>VLOOKUP($A$4,$A$12:R18,16,FALSE)</f>
        <v>0</v>
      </c>
      <c r="Q7" s="62">
        <f>VLOOKUP($A$4,$A$12:R18,17,FALSE)</f>
        <v>0</v>
      </c>
      <c r="R7" s="60">
        <f t="shared" ref="R7" si="3">SUM(C7:P7)</f>
        <v>11815.25</v>
      </c>
      <c r="S7" s="42"/>
    </row>
    <row r="8" spans="1:19" ht="22.5" hidden="1" customHeight="1">
      <c r="A8" s="43"/>
      <c r="S8" s="42"/>
    </row>
    <row r="9" spans="1:19" hidden="1">
      <c r="A9" s="43"/>
    </row>
    <row r="10" spans="1:19" ht="55" hidden="1" customHeight="1">
      <c r="A10" s="144" t="s">
        <v>10</v>
      </c>
      <c r="B10" s="146" t="s">
        <v>18</v>
      </c>
      <c r="C10" s="48" t="str">
        <f>'Classement clubs'!C2</f>
        <v>Triathlon de Haapiti 06/03/22</v>
      </c>
      <c r="D10" s="48" t="str">
        <f>'Classement clubs'!D2</f>
        <v>Duathlon de Kona 20/03/22</v>
      </c>
      <c r="E10" s="48" t="str">
        <f>'Classement clubs'!E2</f>
        <v>Triathlon de Puunui 03/04/22</v>
      </c>
      <c r="F10" s="48" t="str">
        <f>'Classement clubs'!F2</f>
        <v>Triathlon de Punaauia 15/05/22</v>
      </c>
      <c r="G10" s="49" t="str">
        <f>'Classement clubs'!G2</f>
        <v>Championnat Aquathlon 26/05/22.      (coeff 2)</v>
      </c>
      <c r="H10" s="49" t="str">
        <f>'Classement clubs'!H2</f>
        <v>Coupe de Polynésie 26/06/22.    (coeff 2)</v>
      </c>
      <c r="I10" s="48" t="str">
        <f>'Classement clubs'!I2</f>
        <v>Triathlon Gauguin 18/09/22</v>
      </c>
      <c r="J10" s="48">
        <f>'Classement clubs'!J2</f>
        <v>0</v>
      </c>
      <c r="K10" s="48" t="str">
        <f>'Classement clubs'!K2</f>
        <v>Xterra Triathlon 22-23/10/22</v>
      </c>
      <c r="L10" s="48" t="str">
        <f>'Classement clubs'!L2</f>
        <v>Aquathlon &amp; Trikid's du CNP 29/10/22</v>
      </c>
      <c r="M10" s="48" t="str">
        <f>'Challenge 2022'!AT2</f>
        <v>Triathlon des Vahinés 06/11/22</v>
      </c>
      <c r="N10" s="48" t="str">
        <f>'Classement clubs'!N2</f>
        <v>Triathlon de Tiarei 20/11/22</v>
      </c>
      <c r="O10" s="49" t="str">
        <f>'Classement clubs'!O2</f>
        <v>Championnat Triathlon   04/12/22.   (coeff 2)</v>
      </c>
      <c r="P10" s="55">
        <f>'Classement clubs'!P2</f>
        <v>0</v>
      </c>
      <c r="Q10" s="55">
        <f>'Classement clubs'!Q2</f>
        <v>0</v>
      </c>
      <c r="R10" s="144" t="s">
        <v>17</v>
      </c>
    </row>
    <row r="11" spans="1:19" ht="30" hidden="1" customHeight="1">
      <c r="A11" s="145"/>
      <c r="B11" s="146"/>
      <c r="C11" s="46" t="s">
        <v>9</v>
      </c>
      <c r="D11" s="46" t="s">
        <v>9</v>
      </c>
      <c r="E11" s="46" t="s">
        <v>9</v>
      </c>
      <c r="F11" s="46" t="s">
        <v>9</v>
      </c>
      <c r="G11" s="47" t="s">
        <v>9</v>
      </c>
      <c r="H11" s="47" t="s">
        <v>9</v>
      </c>
      <c r="I11" s="46" t="s">
        <v>9</v>
      </c>
      <c r="J11" s="46" t="s">
        <v>9</v>
      </c>
      <c r="K11" s="46" t="s">
        <v>9</v>
      </c>
      <c r="L11" s="46" t="s">
        <v>9</v>
      </c>
      <c r="M11" s="46" t="s">
        <v>9</v>
      </c>
      <c r="N11" s="46" t="s">
        <v>9</v>
      </c>
      <c r="O11" s="47" t="s">
        <v>9</v>
      </c>
      <c r="P11" s="57" t="s">
        <v>9</v>
      </c>
      <c r="Q11" s="57" t="s">
        <v>9</v>
      </c>
      <c r="R11" s="145"/>
    </row>
    <row r="12" spans="1:19" ht="30" hidden="1" customHeight="1">
      <c r="A12" s="60">
        <f>RANK(R12,R$12:R$15)</f>
        <v>1</v>
      </c>
      <c r="B12" s="63" t="s">
        <v>12</v>
      </c>
      <c r="C12" s="45">
        <f>(SUMIF('Challenge 2022'!$E$4:$E$162,"CERCLE DES NAGEURS DE POLYNESIE",'Challenge 2022'!$I$4:$I$162))</f>
        <v>1680.75</v>
      </c>
      <c r="D12" s="45">
        <f>(SUMIF('Challenge 2022'!$E$4:$E$162,"CERCLE DES NAGEURS DE POLYNESIE",'Challenge 2022'!$M$4:$M$162))</f>
        <v>1006</v>
      </c>
      <c r="E12" s="45">
        <f>(SUMIF('Challenge 2022'!$E$4:$E$162,"CERCLE DES NAGEURS DE POLYNESIE",'Challenge 2022'!$Q$4:$Q$162))</f>
        <v>1387.5</v>
      </c>
      <c r="F12" s="45">
        <f>(SUMIF('Challenge 2022'!$E$4:$E$162,"CERCLE DES NAGEURS DE POLYNESIE",'Challenge 2022'!$U$4:$U$162))</f>
        <v>1593.25</v>
      </c>
      <c r="G12" s="44">
        <f>(SUMIF('Challenge 2022'!$E$4:$E$162,"CERCLE DES NAGEURS DE POLYNESIE",'Challenge 2022'!$Y$4:$Y$162))</f>
        <v>4144</v>
      </c>
      <c r="H12" s="44">
        <f>(SUMIF('Challenge 2022'!$E$4:$E$162,"CERCLE DES NAGEURS DE POLYNESIE",'Challenge 2022'!$AC$4:$AC$162))</f>
        <v>2407</v>
      </c>
      <c r="I12" s="45">
        <f>(SUMIF('Challenge 2022'!$E$4:$E$162,"CERCLE DES NAGEURS DE POLYNESIE",'Challenge 2022'!$AG$4:$AG$162))</f>
        <v>1366.75</v>
      </c>
      <c r="J12" s="45">
        <f>(SUMIF('Challenge 2022'!$E$4:$E$162,"CERCLE DES NAGEURS DE POLYNESIE",'Challenge 2022'!$AK$4:$AK$162))</f>
        <v>0</v>
      </c>
      <c r="K12" s="45">
        <f>(SUMIF('Challenge 2022'!$E$4:$E$162,"CERCLE DES NAGEURS DE POLYNESIE",'Challenge 2022'!$AO$4:$AO$162))</f>
        <v>293.5</v>
      </c>
      <c r="L12" s="45">
        <f>(SUMIF('Challenge 2022'!$E$4:$E$162,"CERCLE DES NAGEURS DE POLYNESIE",'Challenge 2022'!$AS$4:$AS$162))</f>
        <v>1552.5</v>
      </c>
      <c r="M12" s="45">
        <f>(SUMIF('Challenge 2022'!$E$4:$E$162,"CERCLE DES NAGEURS DE POLYNESIE",'Challenge 2022'!$AW$4:$AW$162))</f>
        <v>0</v>
      </c>
      <c r="N12" s="45">
        <f>(SUMIF('Challenge 2022'!$E$4:$E$162,"CERCLE DES NAGEURS DE POLYNESIE",'Challenge 2022'!$BA$4:$BA$162))</f>
        <v>1918.25</v>
      </c>
      <c r="O12" s="44">
        <f>(SUMIF('Challenge 2022'!$E$4:$E$162,"CERCLE DES NAGEURS DE POLYNESIE",'Challenge 2022'!$BE$4:$BE$162))</f>
        <v>3644.5</v>
      </c>
      <c r="P12" s="45">
        <f>(SUMIF('Challenge 2022'!$E$4:$E$162,"CNP",'Challenge 2022'!$BI$4:$BI$162))</f>
        <v>0</v>
      </c>
      <c r="Q12" s="45">
        <f>(SUMIF('Challenge 2022'!$E$4:$E$162,"CNP",'Challenge 2022'!$BM$4:$BM$162))</f>
        <v>0</v>
      </c>
      <c r="R12" s="52">
        <f>SUM(C12:Q12)</f>
        <v>20994</v>
      </c>
    </row>
    <row r="13" spans="1:19" ht="30" hidden="1" customHeight="1">
      <c r="A13" s="60">
        <f>RANK(R13,R$12:R$15)</f>
        <v>4</v>
      </c>
      <c r="B13" s="63" t="s">
        <v>15</v>
      </c>
      <c r="C13" s="45">
        <f>(SUMIF('Challenge 2022'!$E$4:$E$162,"FEI PI TRIATHLON",'Challenge 2022'!$I$4:$I$162))</f>
        <v>638</v>
      </c>
      <c r="D13" s="45">
        <f>(SUMIF('Challenge 2022'!$E$4:$E$162,"FEI PI TRIATHLON",'Challenge 2022'!$M$4:$M$162))</f>
        <v>918.5</v>
      </c>
      <c r="E13" s="45">
        <f>(SUMIF('Challenge 2022'!$E$4:$E$162,"FEI PI TRIATHLON",'Challenge 2022'!$Q$4:$Q$162))</f>
        <v>529.75</v>
      </c>
      <c r="F13" s="45">
        <f>(SUMIF('Challenge 2022'!$E$4:$E$162,"FEI PI TRIATHLON",'Challenge 2022'!$U$4:$U$162))</f>
        <v>1075.5</v>
      </c>
      <c r="G13" s="44">
        <f>(SUMIF('Challenge 2022'!$E$4:$E$162,"FEI PI TRIATHLON",'Challenge 2022'!$Y$4:$Y$162))</f>
        <v>1779</v>
      </c>
      <c r="H13" s="44">
        <f>(SUMIF('Challenge 2022'!$E$4:$E$162,"FEI PI TRIATHLON",'Challenge 2022'!$AC$4:$AC$162))</f>
        <v>1380.5</v>
      </c>
      <c r="I13" s="45">
        <f>(SUMIF('Challenge 2022'!$E$4:$E$162,"FEI PI TRIATHLON",'Challenge 2022'!$AG$4:$AG$162))</f>
        <v>824.5</v>
      </c>
      <c r="J13" s="45">
        <f>(SUMIF('Challenge 2022'!$E$4:$E$162,"FEI PI TRIATHLON",'Challenge 2022'!$AK$4:$AK$162))</f>
        <v>0</v>
      </c>
      <c r="K13" s="45">
        <f>(SUMIF('Challenge 2022'!$E$4:$E$162,"FEI PI TRIATHLON",'Challenge 2022'!$AO$4:$AO$162))</f>
        <v>256.5</v>
      </c>
      <c r="L13" s="45">
        <f>(SUMIF('Challenge 2022'!$E$4:$E$162,"FEI PI TRIATHLON",'Challenge 2022'!$AS$4:$AS$162))</f>
        <v>725</v>
      </c>
      <c r="M13" s="45">
        <f>(SUMIF('Challenge 2022'!$E$4:$E$162,"FEI PI TRIATHLON",'Challenge 2022'!$AW$4:$AW$162))</f>
        <v>0</v>
      </c>
      <c r="N13" s="45">
        <f>(SUMIF('Challenge 2022'!$E$4:$E$162,"FEI PI TRIATHLON",'Challenge 2022'!$BA$4:$BA$162))</f>
        <v>1232</v>
      </c>
      <c r="O13" s="44">
        <f>(SUMIF('Challenge 2022'!$E$4:$E$162,"FEI PI TRIATHLON",'Challenge 2022'!$BE$4:$BE$162))</f>
        <v>2456</v>
      </c>
      <c r="P13" s="45">
        <f>(SUMIF('Challenge 2022'!$E$4:$E$162,"FEI PI TRIATHLON",'Challenge 2022'!$BI$4:$BI$162))</f>
        <v>0</v>
      </c>
      <c r="Q13" s="45">
        <f>(SUMIF('Challenge 2022'!$E$4:$E$162,"FEI PI TRIATHLON",'Challenge 2022'!$BM$4:$BM$162))</f>
        <v>0</v>
      </c>
      <c r="R13" s="52">
        <f>SUM(C13:Q13)</f>
        <v>11815.25</v>
      </c>
    </row>
    <row r="14" spans="1:19" ht="30" hidden="1" customHeight="1">
      <c r="A14" s="60">
        <f>RANK(R14,R$12:R$15)</f>
        <v>3</v>
      </c>
      <c r="B14" s="63" t="s">
        <v>1067</v>
      </c>
      <c r="C14" s="45">
        <f>(SUMIF('Challenge 2022'!$E$4:$E$162,"AS TAMARII PUNARUU TRIATHLON",'Challenge 2022'!$I$4:$I$162))</f>
        <v>1145</v>
      </c>
      <c r="D14" s="45">
        <f>(SUMIF('Challenge 2022'!$E$4:$E$162,"AS TAMARII PUNARUU TRIATHLON",'Challenge 2022'!$M$4:$M$162))</f>
        <v>1079</v>
      </c>
      <c r="E14" s="45">
        <f>(SUMIF('Challenge 2022'!$E$4:$E$162,"AS TAMARII PUNARUU TRIATHLON",'Challenge 2022'!$Q$4:$Q$162))</f>
        <v>1385.5</v>
      </c>
      <c r="F14" s="45">
        <f>(SUMIF('Challenge 2022'!$E$4:$E$162,"AS TAMARII PUNARUU TRIATHLON",'Challenge 2022'!$U$4:$U$162))</f>
        <v>1400.5</v>
      </c>
      <c r="G14" s="44">
        <f>(SUMIF('Challenge 2022'!$E$4:$E$162,"AS TAMARII PUNARUU TRIATHLON",'Challenge 2022'!$Y$4:$Y$162))</f>
        <v>2380.5</v>
      </c>
      <c r="H14" s="44">
        <f>(SUMIF('Challenge 2022'!$E$4:$E$162,"AS TAMARII PUNARUU TRIATHLON",'Challenge 2022'!$AC$4:$AC$162))</f>
        <v>2320</v>
      </c>
      <c r="I14" s="45">
        <f>(SUMIF('Challenge 2022'!$E$4:$E$162,"AS TAMARII PUNARUU TRIATHLON",'Challenge 2022'!$AG$4:$AG$162))</f>
        <v>1319.5</v>
      </c>
      <c r="J14" s="45">
        <f>(SUMIF('Challenge 2022'!$E$4:$E$162,"AS TAMARII PUNARUU TRIATHLON",'Challenge 2022'!$AK$4:$AK$162))</f>
        <v>0</v>
      </c>
      <c r="K14" s="45">
        <f>(SUMIF('Challenge 2022'!$E$4:$E$162,"AS TAMARII PUNARUU TRIATHLON",'Challenge 2022'!$AO$4:$AO$162))</f>
        <v>124.5</v>
      </c>
      <c r="L14" s="45">
        <f>(SUMIF('Challenge 2022'!$E$4:$E$162,"AS TAMARII PUNARUU TRIATHLON",'Challenge 2022'!$AS$4:$AS$162))</f>
        <v>500</v>
      </c>
      <c r="M14" s="45">
        <f>(SUMIF('Challenge 2022'!$E$4:$E$162,"AS TAMARII PUNARUU TRIATHLON",'Challenge 2022'!$AW$4:$AW$162))</f>
        <v>0</v>
      </c>
      <c r="N14" s="45">
        <f>(SUMIF('Challenge 2022'!$E$4:$E$162,"AS TAMARII PUNARUU TRIATHLON",'Challenge 2022'!$BA$4:$BA$162))</f>
        <v>754</v>
      </c>
      <c r="O14" s="44">
        <f>(SUMIF('Challenge 2022'!$E$4:$E$162,"AS TAMARII PUNARUU TRIATHLON",'Challenge 2022'!$BE$4:$BE$162))</f>
        <v>2513</v>
      </c>
      <c r="P14" s="45">
        <f>(SUMIF('Challenge 2022'!$E$4:$E$162,"PUNARUU TRI",'Challenge 2022'!$BI$4:$BI$162))</f>
        <v>0</v>
      </c>
      <c r="Q14" s="45">
        <f>(SUMIF('Challenge 2022'!$E$4:$E$162,"PUNARUU TRI",'Challenge 2022'!$BM$4:$BM$162))</f>
        <v>0</v>
      </c>
      <c r="R14" s="52">
        <f>SUM(C14:Q14)</f>
        <v>14921.5</v>
      </c>
    </row>
    <row r="15" spans="1:19" ht="30" hidden="1" customHeight="1">
      <c r="A15" s="60">
        <f>RANK(R15,R$12:R$15)</f>
        <v>2</v>
      </c>
      <c r="B15" s="63" t="s">
        <v>11</v>
      </c>
      <c r="C15" s="45">
        <f>(SUMIF('Challenge 2022'!$E$4:$E$162,"KONA TRI TAHITI",'Challenge 2022'!$I$4:$I$162))</f>
        <v>1038</v>
      </c>
      <c r="D15" s="45">
        <f>(SUMIF('Challenge 2022'!$E$4:$E$162,"KONA TRI TAHITI",'Challenge 2022'!$M$4:$M$162))</f>
        <v>1477.25</v>
      </c>
      <c r="E15" s="45">
        <f>(SUMIF('Challenge 2022'!$E$4:$E$162,"KONA TRI TAHITI",'Challenge 2022'!$Q$4:$Q$162))</f>
        <v>774</v>
      </c>
      <c r="F15" s="45">
        <f>(SUMIF('Challenge 2022'!$E$4:$E$162,"KONA TRI TAHITI",'Challenge 2022'!$U$4:$U$162))</f>
        <v>1188.5</v>
      </c>
      <c r="G15" s="44">
        <f>(SUMIF('Challenge 2022'!$E$4:$E$162,"KONA TRI TAHITI",'Challenge 2022'!$Y$4:$Y$162))</f>
        <v>2371</v>
      </c>
      <c r="H15" s="44">
        <f>(SUMIF('Challenge 2022'!$E$4:$E$162,"KONA TRI TAHITI",'Challenge 2022'!$AC$4:$AC$162))</f>
        <v>1457</v>
      </c>
      <c r="I15" s="45">
        <f>(SUMIF('Challenge 2022'!$E$4:$E$162,"KONA TRI TAHITI",'Challenge 2022'!$AG$4:$AG$162))</f>
        <v>1418</v>
      </c>
      <c r="J15" s="45">
        <f>(SUMIF('Challenge 2022'!$E$4:$E$162,"KONA TRI TAHITI",'Challenge 2022'!$AK$4:$AK$162))</f>
        <v>0</v>
      </c>
      <c r="K15" s="45">
        <f>(SUMIF('Challenge 2022'!$E$4:$E$162,"KONA TRI TAHITI",'Challenge 2022'!$AO$4:$AO$162))</f>
        <v>928.5</v>
      </c>
      <c r="L15" s="45">
        <f>(SUMIF('Challenge 2022'!$E$4:$E$162,"KONA TRI TAHITI",'Challenge 2022'!$AS$4:$AS$162))</f>
        <v>1194</v>
      </c>
      <c r="M15" s="45">
        <f>(SUMIF('Challenge 2022'!$E$4:$E$162,"KONA TRI TAHITI",'Challenge 2022'!$AW$4:$AW$162))</f>
        <v>0</v>
      </c>
      <c r="N15" s="45">
        <f>(SUMIF('Challenge 2022'!$E$4:$E$162,"KONA TRI TAHITI",'Challenge 2022'!$BA$4:$BA$162))</f>
        <v>1425</v>
      </c>
      <c r="O15" s="44">
        <f>(SUMIF('Challenge 2022'!$E$4:$E$162,"KONA TRI TAHITI",'Challenge 2022'!$BE$4:$BE$162))</f>
        <v>3358</v>
      </c>
      <c r="P15" s="45">
        <f>(SUMIF('Challenge 2022'!$E$4:$E$162,"KONA TRI TAHITI",'Challenge 2022'!$BI$4:$BI$162))</f>
        <v>0</v>
      </c>
      <c r="Q15" s="45">
        <f>(SUMIF('Challenge 2022'!$E$4:$E$162,"KONA TRI TAHITI",'Challenge 2022'!$BM$4:$BM$162))</f>
        <v>0</v>
      </c>
      <c r="R15" s="52">
        <f>SUM(C15:Q15)</f>
        <v>16629.25</v>
      </c>
    </row>
  </sheetData>
  <sheetProtection algorithmName="SHA-512" hashValue="ICpCPGTnOhYMbeZAMHH2p5zJCEfqanzCTgQHe63lrYwhGZDUDalZcoeLdS6a/tX4fdon1ECl+Xa8BNVaWIJTUg==" saltValue="hDlHwWcFNWauyMSaVcjTOA==" spinCount="100000" sheet="1" objects="1" scenarios="1" sort="0" autoFilter="0"/>
  <mergeCells count="7">
    <mergeCell ref="B1:D1"/>
    <mergeCell ref="R2:R3"/>
    <mergeCell ref="A2:A3"/>
    <mergeCell ref="B10:B11"/>
    <mergeCell ref="R10:R11"/>
    <mergeCell ref="A10:A11"/>
    <mergeCell ref="B2:B3"/>
  </mergeCells>
  <phoneticPr fontId="3" type="noConversion"/>
  <pageMargins left="0.25" right="0.25" top="0.75" bottom="0.75" header="0.3" footer="0.3"/>
  <pageSetup paperSize="9" scale="61" orientation="landscape" horizontalDpi="4294967293" verticalDpi="0" r:id="rId1"/>
  <ignoredErrors>
    <ignoredError sqref="N5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81BCA-3458-C94B-9EC4-9D54F9EE57F4}">
  <dimension ref="A1:G1004"/>
  <sheetViews>
    <sheetView zoomScale="160" zoomScaleNormal="160" workbookViewId="0">
      <selection activeCell="B872" sqref="B872"/>
    </sheetView>
  </sheetViews>
  <sheetFormatPr baseColWidth="10" defaultColWidth="10.83203125" defaultRowHeight="16"/>
  <cols>
    <col min="1" max="7" width="11.5" style="1" customWidth="1"/>
    <col min="8" max="16384" width="10.83203125" style="1"/>
  </cols>
  <sheetData>
    <row r="1" spans="1:7" ht="66" customHeight="1">
      <c r="A1" s="149"/>
      <c r="B1" s="149"/>
      <c r="C1" s="149"/>
      <c r="D1" s="149"/>
      <c r="E1" s="149"/>
      <c r="F1" s="149"/>
      <c r="G1" s="149"/>
    </row>
    <row r="2" spans="1:7" ht="26">
      <c r="A2" s="2" t="s">
        <v>7</v>
      </c>
      <c r="B2" s="4" t="s">
        <v>1031</v>
      </c>
    </row>
    <row r="3" spans="1:7">
      <c r="A3" s="2" t="s">
        <v>21</v>
      </c>
      <c r="B3" s="5">
        <v>150</v>
      </c>
    </row>
    <row r="4" spans="1:7">
      <c r="A4" s="2" t="s">
        <v>22</v>
      </c>
      <c r="B4" s="5">
        <v>125</v>
      </c>
    </row>
    <row r="5" spans="1:7">
      <c r="A5" s="2" t="s">
        <v>23</v>
      </c>
      <c r="B5" s="5">
        <v>110</v>
      </c>
    </row>
    <row r="6" spans="1:7">
      <c r="A6" s="2" t="s">
        <v>24</v>
      </c>
      <c r="B6" s="5">
        <v>100</v>
      </c>
    </row>
    <row r="7" spans="1:7">
      <c r="A7" s="2" t="s">
        <v>25</v>
      </c>
      <c r="B7" s="5">
        <v>95</v>
      </c>
    </row>
    <row r="8" spans="1:7">
      <c r="A8" s="2" t="s">
        <v>26</v>
      </c>
      <c r="B8" s="5">
        <v>90</v>
      </c>
    </row>
    <row r="9" spans="1:7">
      <c r="A9" s="2" t="s">
        <v>27</v>
      </c>
      <c r="B9" s="5">
        <v>85</v>
      </c>
    </row>
    <row r="10" spans="1:7">
      <c r="A10" s="2" t="s">
        <v>28</v>
      </c>
      <c r="B10" s="5">
        <v>80</v>
      </c>
    </row>
    <row r="11" spans="1:7">
      <c r="A11" s="2" t="s">
        <v>29</v>
      </c>
      <c r="B11" s="5">
        <v>75</v>
      </c>
    </row>
    <row r="12" spans="1:7">
      <c r="A12" s="2" t="s">
        <v>30</v>
      </c>
      <c r="B12" s="5">
        <v>72.5</v>
      </c>
    </row>
    <row r="13" spans="1:7">
      <c r="A13" s="2" t="s">
        <v>31</v>
      </c>
      <c r="B13" s="5">
        <v>70</v>
      </c>
    </row>
    <row r="14" spans="1:7">
      <c r="A14" s="2" t="s">
        <v>32</v>
      </c>
      <c r="B14" s="5">
        <v>67.5</v>
      </c>
    </row>
    <row r="15" spans="1:7">
      <c r="A15" s="2" t="s">
        <v>33</v>
      </c>
      <c r="B15" s="5">
        <v>65</v>
      </c>
    </row>
    <row r="16" spans="1:7">
      <c r="A16" s="2" t="s">
        <v>34</v>
      </c>
      <c r="B16" s="5">
        <v>64.5</v>
      </c>
    </row>
    <row r="17" spans="1:2">
      <c r="A17" s="2" t="s">
        <v>35</v>
      </c>
      <c r="B17" s="5">
        <v>64</v>
      </c>
    </row>
    <row r="18" spans="1:2">
      <c r="A18" s="2" t="s">
        <v>36</v>
      </c>
      <c r="B18" s="5">
        <v>63.5</v>
      </c>
    </row>
    <row r="19" spans="1:2">
      <c r="A19" s="2" t="s">
        <v>37</v>
      </c>
      <c r="B19" s="5">
        <v>63</v>
      </c>
    </row>
    <row r="20" spans="1:2">
      <c r="A20" s="2" t="s">
        <v>38</v>
      </c>
      <c r="B20" s="5">
        <v>62.5</v>
      </c>
    </row>
    <row r="21" spans="1:2">
      <c r="A21" s="2" t="s">
        <v>39</v>
      </c>
      <c r="B21" s="5">
        <v>62</v>
      </c>
    </row>
    <row r="22" spans="1:2">
      <c r="A22" s="2" t="s">
        <v>40</v>
      </c>
      <c r="B22" s="5">
        <v>61.5</v>
      </c>
    </row>
    <row r="23" spans="1:2">
      <c r="A23" s="2" t="s">
        <v>41</v>
      </c>
      <c r="B23" s="5">
        <v>61</v>
      </c>
    </row>
    <row r="24" spans="1:2">
      <c r="A24" s="2" t="s">
        <v>42</v>
      </c>
      <c r="B24" s="5">
        <v>60.5</v>
      </c>
    </row>
    <row r="25" spans="1:2">
      <c r="A25" s="2" t="s">
        <v>43</v>
      </c>
      <c r="B25" s="5">
        <v>60</v>
      </c>
    </row>
    <row r="26" spans="1:2">
      <c r="A26" s="2" t="s">
        <v>44</v>
      </c>
      <c r="B26" s="5">
        <v>59.5</v>
      </c>
    </row>
    <row r="27" spans="1:2">
      <c r="A27" s="2" t="s">
        <v>45</v>
      </c>
      <c r="B27" s="5">
        <v>59</v>
      </c>
    </row>
    <row r="28" spans="1:2">
      <c r="A28" s="2" t="s">
        <v>46</v>
      </c>
      <c r="B28" s="5">
        <v>58.5</v>
      </c>
    </row>
    <row r="29" spans="1:2">
      <c r="A29" s="2" t="s">
        <v>47</v>
      </c>
      <c r="B29" s="5">
        <v>58</v>
      </c>
    </row>
    <row r="30" spans="1:2">
      <c r="A30" s="2" t="s">
        <v>48</v>
      </c>
      <c r="B30" s="5">
        <v>57.5</v>
      </c>
    </row>
    <row r="31" spans="1:2">
      <c r="A31" s="2" t="s">
        <v>49</v>
      </c>
      <c r="B31" s="5">
        <v>57</v>
      </c>
    </row>
    <row r="32" spans="1:2">
      <c r="A32" s="2" t="s">
        <v>50</v>
      </c>
      <c r="B32" s="5">
        <v>56.5</v>
      </c>
    </row>
    <row r="33" spans="1:2">
      <c r="A33" s="2" t="s">
        <v>51</v>
      </c>
      <c r="B33" s="5">
        <v>56</v>
      </c>
    </row>
    <row r="34" spans="1:2">
      <c r="A34" s="2" t="s">
        <v>52</v>
      </c>
      <c r="B34" s="5">
        <v>55.5</v>
      </c>
    </row>
    <row r="35" spans="1:2">
      <c r="A35" s="2" t="s">
        <v>53</v>
      </c>
      <c r="B35" s="5">
        <v>55</v>
      </c>
    </row>
    <row r="36" spans="1:2">
      <c r="A36" s="2" t="s">
        <v>54</v>
      </c>
      <c r="B36" s="5">
        <v>54.5</v>
      </c>
    </row>
    <row r="37" spans="1:2">
      <c r="A37" s="2" t="s">
        <v>55</v>
      </c>
      <c r="B37" s="5">
        <v>54</v>
      </c>
    </row>
    <row r="38" spans="1:2">
      <c r="A38" s="2" t="s">
        <v>56</v>
      </c>
      <c r="B38" s="5">
        <v>53.5</v>
      </c>
    </row>
    <row r="39" spans="1:2">
      <c r="A39" s="2" t="s">
        <v>57</v>
      </c>
      <c r="B39" s="5">
        <v>53</v>
      </c>
    </row>
    <row r="40" spans="1:2">
      <c r="A40" s="2" t="s">
        <v>58</v>
      </c>
      <c r="B40" s="5">
        <v>52.5</v>
      </c>
    </row>
    <row r="41" spans="1:2">
      <c r="A41" s="2" t="s">
        <v>59</v>
      </c>
      <c r="B41" s="5">
        <v>52</v>
      </c>
    </row>
    <row r="42" spans="1:2">
      <c r="A42" s="2" t="s">
        <v>60</v>
      </c>
      <c r="B42" s="5">
        <v>51.5</v>
      </c>
    </row>
    <row r="43" spans="1:2">
      <c r="A43" s="2" t="s">
        <v>61</v>
      </c>
      <c r="B43" s="5">
        <v>51</v>
      </c>
    </row>
    <row r="44" spans="1:2">
      <c r="A44" s="2" t="s">
        <v>62</v>
      </c>
      <c r="B44" s="5">
        <v>50.5</v>
      </c>
    </row>
    <row r="45" spans="1:2">
      <c r="A45" s="2" t="s">
        <v>63</v>
      </c>
      <c r="B45" s="5">
        <v>50</v>
      </c>
    </row>
    <row r="46" spans="1:2">
      <c r="A46" s="2" t="s">
        <v>64</v>
      </c>
      <c r="B46" s="5">
        <v>49.5</v>
      </c>
    </row>
    <row r="47" spans="1:2">
      <c r="A47" s="2" t="s">
        <v>65</v>
      </c>
      <c r="B47" s="5">
        <v>49</v>
      </c>
    </row>
    <row r="48" spans="1:2">
      <c r="A48" s="2" t="s">
        <v>66</v>
      </c>
      <c r="B48" s="5">
        <v>48.5</v>
      </c>
    </row>
    <row r="49" spans="1:2">
      <c r="A49" s="2" t="s">
        <v>67</v>
      </c>
      <c r="B49" s="5">
        <v>48</v>
      </c>
    </row>
    <row r="50" spans="1:2">
      <c r="A50" s="2" t="s">
        <v>68</v>
      </c>
      <c r="B50" s="5">
        <v>47.5</v>
      </c>
    </row>
    <row r="51" spans="1:2">
      <c r="A51" s="2" t="s">
        <v>69</v>
      </c>
      <c r="B51" s="5">
        <v>47</v>
      </c>
    </row>
    <row r="52" spans="1:2">
      <c r="A52" s="2" t="s">
        <v>70</v>
      </c>
      <c r="B52" s="5">
        <v>46.5</v>
      </c>
    </row>
    <row r="53" spans="1:2">
      <c r="A53" s="2" t="s">
        <v>71</v>
      </c>
      <c r="B53" s="5">
        <v>46</v>
      </c>
    </row>
    <row r="54" spans="1:2">
      <c r="A54" s="2" t="s">
        <v>72</v>
      </c>
      <c r="B54" s="5">
        <v>45.5</v>
      </c>
    </row>
    <row r="55" spans="1:2">
      <c r="A55" s="2" t="s">
        <v>73</v>
      </c>
      <c r="B55" s="5">
        <v>45</v>
      </c>
    </row>
    <row r="56" spans="1:2">
      <c r="A56" s="2" t="s">
        <v>74</v>
      </c>
      <c r="B56" s="5">
        <v>44.5</v>
      </c>
    </row>
    <row r="57" spans="1:2">
      <c r="A57" s="2" t="s">
        <v>75</v>
      </c>
      <c r="B57" s="5">
        <v>44</v>
      </c>
    </row>
    <row r="58" spans="1:2">
      <c r="A58" s="2" t="s">
        <v>76</v>
      </c>
      <c r="B58" s="5">
        <v>43.5</v>
      </c>
    </row>
    <row r="59" spans="1:2">
      <c r="A59" s="2" t="s">
        <v>77</v>
      </c>
      <c r="B59" s="5">
        <v>43</v>
      </c>
    </row>
    <row r="60" spans="1:2">
      <c r="A60" s="2" t="s">
        <v>78</v>
      </c>
      <c r="B60" s="5">
        <v>42.5</v>
      </c>
    </row>
    <row r="61" spans="1:2">
      <c r="A61" s="2" t="s">
        <v>79</v>
      </c>
      <c r="B61" s="5">
        <v>42</v>
      </c>
    </row>
    <row r="62" spans="1:2">
      <c r="A62" s="2" t="s">
        <v>80</v>
      </c>
      <c r="B62" s="5">
        <v>41.5</v>
      </c>
    </row>
    <row r="63" spans="1:2">
      <c r="A63" s="2" t="s">
        <v>81</v>
      </c>
      <c r="B63" s="5">
        <v>41</v>
      </c>
    </row>
    <row r="64" spans="1:2">
      <c r="A64" s="2" t="s">
        <v>82</v>
      </c>
      <c r="B64" s="5">
        <v>40.5</v>
      </c>
    </row>
    <row r="65" spans="1:2">
      <c r="A65" s="2" t="s">
        <v>83</v>
      </c>
      <c r="B65" s="5">
        <v>40</v>
      </c>
    </row>
    <row r="66" spans="1:2">
      <c r="A66" s="2" t="s">
        <v>84</v>
      </c>
      <c r="B66" s="5">
        <v>39.5</v>
      </c>
    </row>
    <row r="67" spans="1:2">
      <c r="A67" s="2" t="s">
        <v>85</v>
      </c>
      <c r="B67" s="5">
        <v>39</v>
      </c>
    </row>
    <row r="68" spans="1:2">
      <c r="A68" s="2" t="s">
        <v>86</v>
      </c>
      <c r="B68" s="5">
        <v>38.5</v>
      </c>
    </row>
    <row r="69" spans="1:2">
      <c r="A69" s="2" t="s">
        <v>87</v>
      </c>
      <c r="B69" s="5">
        <v>38</v>
      </c>
    </row>
    <row r="70" spans="1:2">
      <c r="A70" s="2" t="s">
        <v>88</v>
      </c>
      <c r="B70" s="5">
        <v>37.5</v>
      </c>
    </row>
    <row r="71" spans="1:2">
      <c r="A71" s="2" t="s">
        <v>89</v>
      </c>
      <c r="B71" s="5">
        <v>37</v>
      </c>
    </row>
    <row r="72" spans="1:2">
      <c r="A72" s="2" t="s">
        <v>90</v>
      </c>
      <c r="B72" s="5">
        <v>36.5</v>
      </c>
    </row>
    <row r="73" spans="1:2">
      <c r="A73" s="2" t="s">
        <v>91</v>
      </c>
      <c r="B73" s="5">
        <v>36</v>
      </c>
    </row>
    <row r="74" spans="1:2">
      <c r="A74" s="2" t="s">
        <v>92</v>
      </c>
      <c r="B74" s="5">
        <v>35.5</v>
      </c>
    </row>
    <row r="75" spans="1:2">
      <c r="A75" s="2" t="s">
        <v>93</v>
      </c>
      <c r="B75" s="5">
        <v>35</v>
      </c>
    </row>
    <row r="76" spans="1:2">
      <c r="A76" s="2" t="s">
        <v>94</v>
      </c>
      <c r="B76" s="5">
        <v>34.5</v>
      </c>
    </row>
    <row r="77" spans="1:2">
      <c r="A77" s="2" t="s">
        <v>95</v>
      </c>
      <c r="B77" s="5">
        <v>34</v>
      </c>
    </row>
    <row r="78" spans="1:2">
      <c r="A78" s="2" t="s">
        <v>96</v>
      </c>
      <c r="B78" s="5">
        <v>33.5</v>
      </c>
    </row>
    <row r="79" spans="1:2">
      <c r="A79" s="2" t="s">
        <v>956</v>
      </c>
      <c r="B79" s="5">
        <v>33</v>
      </c>
    </row>
    <row r="80" spans="1:2">
      <c r="A80" s="2" t="s">
        <v>957</v>
      </c>
      <c r="B80" s="5">
        <v>32.5</v>
      </c>
    </row>
    <row r="81" spans="1:2">
      <c r="A81" s="2" t="s">
        <v>958</v>
      </c>
      <c r="B81" s="5">
        <v>32</v>
      </c>
    </row>
    <row r="82" spans="1:2">
      <c r="A82" s="2" t="s">
        <v>959</v>
      </c>
      <c r="B82" s="5">
        <v>31.5</v>
      </c>
    </row>
    <row r="83" spans="1:2">
      <c r="A83" s="2" t="s">
        <v>960</v>
      </c>
      <c r="B83" s="5">
        <v>31</v>
      </c>
    </row>
    <row r="84" spans="1:2">
      <c r="A84" s="2" t="s">
        <v>961</v>
      </c>
      <c r="B84" s="5">
        <v>30.5</v>
      </c>
    </row>
    <row r="85" spans="1:2">
      <c r="A85" s="2" t="s">
        <v>962</v>
      </c>
      <c r="B85" s="5">
        <v>30</v>
      </c>
    </row>
    <row r="86" spans="1:2">
      <c r="A86" s="2" t="s">
        <v>963</v>
      </c>
      <c r="B86" s="5">
        <v>29.5</v>
      </c>
    </row>
    <row r="87" spans="1:2">
      <c r="A87" s="2" t="s">
        <v>964</v>
      </c>
      <c r="B87" s="5">
        <v>29</v>
      </c>
    </row>
    <row r="88" spans="1:2">
      <c r="A88" s="2" t="s">
        <v>965</v>
      </c>
      <c r="B88" s="5">
        <v>28.5</v>
      </c>
    </row>
    <row r="89" spans="1:2">
      <c r="A89" s="2" t="s">
        <v>966</v>
      </c>
      <c r="B89" s="5">
        <v>28</v>
      </c>
    </row>
    <row r="90" spans="1:2">
      <c r="A90" s="2" t="s">
        <v>967</v>
      </c>
      <c r="B90" s="5">
        <v>27.5</v>
      </c>
    </row>
    <row r="91" spans="1:2">
      <c r="A91" s="2" t="s">
        <v>968</v>
      </c>
      <c r="B91" s="5">
        <v>27</v>
      </c>
    </row>
    <row r="92" spans="1:2">
      <c r="A92" s="2" t="s">
        <v>969</v>
      </c>
      <c r="B92" s="5">
        <v>26.5</v>
      </c>
    </row>
    <row r="93" spans="1:2">
      <c r="A93" s="2" t="s">
        <v>970</v>
      </c>
      <c r="B93" s="5">
        <v>26</v>
      </c>
    </row>
    <row r="94" spans="1:2">
      <c r="A94" s="2" t="s">
        <v>971</v>
      </c>
      <c r="B94" s="5">
        <v>25.5</v>
      </c>
    </row>
    <row r="95" spans="1:2">
      <c r="A95" s="2" t="s">
        <v>972</v>
      </c>
      <c r="B95" s="5">
        <v>25</v>
      </c>
    </row>
    <row r="96" spans="1:2">
      <c r="A96" s="2" t="s">
        <v>973</v>
      </c>
      <c r="B96" s="5">
        <v>24.5</v>
      </c>
    </row>
    <row r="97" spans="1:2">
      <c r="A97" s="2" t="s">
        <v>974</v>
      </c>
      <c r="B97" s="5">
        <v>24</v>
      </c>
    </row>
    <row r="98" spans="1:2">
      <c r="A98" s="2" t="s">
        <v>975</v>
      </c>
      <c r="B98" s="5">
        <v>23.5</v>
      </c>
    </row>
    <row r="99" spans="1:2">
      <c r="A99" s="2" t="s">
        <v>976</v>
      </c>
      <c r="B99" s="5">
        <v>23</v>
      </c>
    </row>
    <row r="100" spans="1:2">
      <c r="A100" s="2" t="s">
        <v>977</v>
      </c>
      <c r="B100" s="5">
        <v>22.5</v>
      </c>
    </row>
    <row r="101" spans="1:2">
      <c r="A101" s="2" t="s">
        <v>978</v>
      </c>
      <c r="B101" s="5">
        <v>22</v>
      </c>
    </row>
    <row r="102" spans="1:2">
      <c r="A102" s="2" t="s">
        <v>979</v>
      </c>
      <c r="B102" s="5">
        <v>21.5</v>
      </c>
    </row>
    <row r="103" spans="1:2">
      <c r="A103" s="2" t="s">
        <v>980</v>
      </c>
      <c r="B103" s="5">
        <v>21</v>
      </c>
    </row>
    <row r="104" spans="1:2">
      <c r="A104" s="2" t="s">
        <v>981</v>
      </c>
      <c r="B104" s="5">
        <v>20.5</v>
      </c>
    </row>
    <row r="105" spans="1:2">
      <c r="A105" s="2" t="s">
        <v>982</v>
      </c>
      <c r="B105" s="5">
        <v>20</v>
      </c>
    </row>
    <row r="106" spans="1:2">
      <c r="A106" s="2" t="s">
        <v>983</v>
      </c>
      <c r="B106" s="5">
        <v>19.5</v>
      </c>
    </row>
    <row r="107" spans="1:2">
      <c r="A107" s="2" t="s">
        <v>984</v>
      </c>
      <c r="B107" s="5">
        <v>19</v>
      </c>
    </row>
    <row r="108" spans="1:2">
      <c r="A108" s="2" t="s">
        <v>985</v>
      </c>
      <c r="B108" s="5">
        <v>18.5</v>
      </c>
    </row>
    <row r="109" spans="1:2">
      <c r="A109" s="2" t="s">
        <v>986</v>
      </c>
      <c r="B109" s="5">
        <v>18</v>
      </c>
    </row>
    <row r="110" spans="1:2">
      <c r="A110" s="2" t="s">
        <v>987</v>
      </c>
      <c r="B110" s="5">
        <v>17.5</v>
      </c>
    </row>
    <row r="111" spans="1:2">
      <c r="A111" s="2" t="s">
        <v>988</v>
      </c>
      <c r="B111" s="5">
        <v>17</v>
      </c>
    </row>
    <row r="112" spans="1:2">
      <c r="A112" s="2" t="s">
        <v>989</v>
      </c>
      <c r="B112" s="5">
        <v>16.5</v>
      </c>
    </row>
    <row r="113" spans="1:2">
      <c r="A113" s="2" t="s">
        <v>990</v>
      </c>
      <c r="B113" s="5">
        <v>16</v>
      </c>
    </row>
    <row r="114" spans="1:2">
      <c r="A114" s="2" t="s">
        <v>991</v>
      </c>
      <c r="B114" s="5">
        <v>15.5</v>
      </c>
    </row>
    <row r="115" spans="1:2">
      <c r="A115" s="2" t="s">
        <v>992</v>
      </c>
      <c r="B115" s="5">
        <v>15</v>
      </c>
    </row>
    <row r="116" spans="1:2">
      <c r="A116" s="2" t="s">
        <v>993</v>
      </c>
      <c r="B116" s="5">
        <v>14.5</v>
      </c>
    </row>
    <row r="117" spans="1:2">
      <c r="A117" s="2" t="s">
        <v>994</v>
      </c>
      <c r="B117" s="5">
        <v>14</v>
      </c>
    </row>
    <row r="118" spans="1:2">
      <c r="A118" s="2" t="s">
        <v>995</v>
      </c>
      <c r="B118" s="5">
        <v>13.5</v>
      </c>
    </row>
    <row r="119" spans="1:2">
      <c r="A119" s="2" t="s">
        <v>996</v>
      </c>
      <c r="B119" s="5">
        <v>13</v>
      </c>
    </row>
    <row r="120" spans="1:2">
      <c r="A120" s="2" t="s">
        <v>997</v>
      </c>
      <c r="B120" s="5">
        <v>12.5</v>
      </c>
    </row>
    <row r="121" spans="1:2">
      <c r="A121" s="2" t="s">
        <v>998</v>
      </c>
      <c r="B121" s="5">
        <v>12</v>
      </c>
    </row>
    <row r="122" spans="1:2">
      <c r="A122" s="2" t="s">
        <v>999</v>
      </c>
      <c r="B122" s="5">
        <v>11.5</v>
      </c>
    </row>
    <row r="123" spans="1:2">
      <c r="A123" s="2" t="s">
        <v>1000</v>
      </c>
      <c r="B123" s="5">
        <v>11</v>
      </c>
    </row>
    <row r="124" spans="1:2">
      <c r="A124" s="2" t="s">
        <v>1001</v>
      </c>
      <c r="B124" s="5">
        <v>10.5</v>
      </c>
    </row>
    <row r="125" spans="1:2">
      <c r="A125" s="2" t="s">
        <v>1002</v>
      </c>
      <c r="B125" s="5">
        <v>10</v>
      </c>
    </row>
    <row r="126" spans="1:2">
      <c r="A126" s="2" t="s">
        <v>1003</v>
      </c>
      <c r="B126" s="5">
        <v>9.5</v>
      </c>
    </row>
    <row r="127" spans="1:2">
      <c r="A127" s="2" t="s">
        <v>1004</v>
      </c>
      <c r="B127" s="5">
        <v>9</v>
      </c>
    </row>
    <row r="128" spans="1:2">
      <c r="A128" s="2" t="s">
        <v>1005</v>
      </c>
      <c r="B128" s="5">
        <v>8.5</v>
      </c>
    </row>
    <row r="129" spans="1:2">
      <c r="A129" s="2" t="s">
        <v>1006</v>
      </c>
      <c r="B129" s="5">
        <v>8</v>
      </c>
    </row>
    <row r="130" spans="1:2">
      <c r="A130" s="2" t="s">
        <v>1007</v>
      </c>
      <c r="B130" s="5">
        <v>7.5</v>
      </c>
    </row>
    <row r="131" spans="1:2">
      <c r="A131" s="2" t="s">
        <v>1008</v>
      </c>
      <c r="B131" s="5">
        <v>7</v>
      </c>
    </row>
    <row r="132" spans="1:2">
      <c r="A132" s="2" t="s">
        <v>1009</v>
      </c>
      <c r="B132" s="5">
        <v>6.5</v>
      </c>
    </row>
    <row r="133" spans="1:2">
      <c r="A133" s="2" t="s">
        <v>1010</v>
      </c>
      <c r="B133" s="5">
        <v>6</v>
      </c>
    </row>
    <row r="134" spans="1:2">
      <c r="A134" s="2" t="s">
        <v>1011</v>
      </c>
      <c r="B134" s="5">
        <v>5.5</v>
      </c>
    </row>
    <row r="135" spans="1:2">
      <c r="A135" s="2" t="s">
        <v>1012</v>
      </c>
      <c r="B135" s="5">
        <v>5</v>
      </c>
    </row>
    <row r="136" spans="1:2">
      <c r="A136" s="2" t="s">
        <v>1013</v>
      </c>
      <c r="B136" s="5">
        <v>4.5</v>
      </c>
    </row>
    <row r="137" spans="1:2">
      <c r="A137" s="2" t="s">
        <v>1014</v>
      </c>
      <c r="B137" s="5">
        <v>4</v>
      </c>
    </row>
    <row r="138" spans="1:2">
      <c r="A138" s="2" t="s">
        <v>1015</v>
      </c>
      <c r="B138" s="5">
        <v>3.5</v>
      </c>
    </row>
    <row r="139" spans="1:2">
      <c r="A139" s="2" t="s">
        <v>1016</v>
      </c>
      <c r="B139" s="5">
        <v>3</v>
      </c>
    </row>
    <row r="140" spans="1:2">
      <c r="A140" s="2" t="s">
        <v>1017</v>
      </c>
      <c r="B140" s="5">
        <v>2.5</v>
      </c>
    </row>
    <row r="141" spans="1:2">
      <c r="A141" s="2" t="s">
        <v>1018</v>
      </c>
      <c r="B141" s="5">
        <v>2</v>
      </c>
    </row>
    <row r="142" spans="1:2">
      <c r="A142" s="2" t="s">
        <v>1019</v>
      </c>
      <c r="B142" s="5">
        <v>1.5</v>
      </c>
    </row>
    <row r="143" spans="1:2">
      <c r="A143" s="2" t="s">
        <v>1020</v>
      </c>
      <c r="B143" s="5">
        <v>1</v>
      </c>
    </row>
    <row r="144" spans="1:2">
      <c r="A144" s="2" t="s">
        <v>1021</v>
      </c>
      <c r="B144" s="5">
        <v>0.5</v>
      </c>
    </row>
    <row r="145" spans="1:2">
      <c r="A145" s="2" t="s">
        <v>1022</v>
      </c>
      <c r="B145" s="5">
        <v>0</v>
      </c>
    </row>
    <row r="146" spans="1:2">
      <c r="A146" s="2" t="s">
        <v>97</v>
      </c>
      <c r="B146" s="6">
        <v>225</v>
      </c>
    </row>
    <row r="147" spans="1:2">
      <c r="A147" s="2" t="s">
        <v>98</v>
      </c>
      <c r="B147" s="6">
        <v>187.5</v>
      </c>
    </row>
    <row r="148" spans="1:2">
      <c r="A148" s="2" t="s">
        <v>99</v>
      </c>
      <c r="B148" s="6">
        <v>165</v>
      </c>
    </row>
    <row r="149" spans="1:2">
      <c r="A149" s="2" t="s">
        <v>100</v>
      </c>
      <c r="B149" s="6">
        <v>150</v>
      </c>
    </row>
    <row r="150" spans="1:2">
      <c r="A150" s="2" t="s">
        <v>101</v>
      </c>
      <c r="B150" s="6">
        <v>142.5</v>
      </c>
    </row>
    <row r="151" spans="1:2">
      <c r="A151" s="2" t="s">
        <v>102</v>
      </c>
      <c r="B151" s="6">
        <v>135</v>
      </c>
    </row>
    <row r="152" spans="1:2">
      <c r="A152" s="2" t="s">
        <v>103</v>
      </c>
      <c r="B152" s="6">
        <v>127.5</v>
      </c>
    </row>
    <row r="153" spans="1:2">
      <c r="A153" s="2" t="s">
        <v>104</v>
      </c>
      <c r="B153" s="6">
        <v>120</v>
      </c>
    </row>
    <row r="154" spans="1:2">
      <c r="A154" s="2" t="s">
        <v>105</v>
      </c>
      <c r="B154" s="6">
        <v>112.5</v>
      </c>
    </row>
    <row r="155" spans="1:2">
      <c r="A155" s="2" t="s">
        <v>106</v>
      </c>
      <c r="B155" s="6">
        <v>108.75</v>
      </c>
    </row>
    <row r="156" spans="1:2">
      <c r="A156" s="2" t="s">
        <v>107</v>
      </c>
      <c r="B156" s="6">
        <v>105</v>
      </c>
    </row>
    <row r="157" spans="1:2">
      <c r="A157" s="2" t="s">
        <v>108</v>
      </c>
      <c r="B157" s="6">
        <v>101.25</v>
      </c>
    </row>
    <row r="158" spans="1:2">
      <c r="A158" s="2" t="s">
        <v>109</v>
      </c>
      <c r="B158" s="6">
        <v>97.5</v>
      </c>
    </row>
    <row r="159" spans="1:2">
      <c r="A159" s="2" t="s">
        <v>110</v>
      </c>
      <c r="B159" s="6">
        <v>96.75</v>
      </c>
    </row>
    <row r="160" spans="1:2">
      <c r="A160" s="2" t="s">
        <v>111</v>
      </c>
      <c r="B160" s="6">
        <v>96</v>
      </c>
    </row>
    <row r="161" spans="1:2">
      <c r="A161" s="2" t="s">
        <v>112</v>
      </c>
      <c r="B161" s="6">
        <v>95.25</v>
      </c>
    </row>
    <row r="162" spans="1:2">
      <c r="A162" s="2" t="s">
        <v>113</v>
      </c>
      <c r="B162" s="6">
        <v>94.5</v>
      </c>
    </row>
    <row r="163" spans="1:2">
      <c r="A163" s="2" t="s">
        <v>114</v>
      </c>
      <c r="B163" s="6">
        <v>93.75</v>
      </c>
    </row>
    <row r="164" spans="1:2">
      <c r="A164" s="2" t="s">
        <v>115</v>
      </c>
      <c r="B164" s="6">
        <v>93</v>
      </c>
    </row>
    <row r="165" spans="1:2">
      <c r="A165" s="2" t="s">
        <v>116</v>
      </c>
      <c r="B165" s="6">
        <v>92.25</v>
      </c>
    </row>
    <row r="166" spans="1:2">
      <c r="A166" s="2" t="s">
        <v>117</v>
      </c>
      <c r="B166" s="6">
        <v>91.5</v>
      </c>
    </row>
    <row r="167" spans="1:2">
      <c r="A167" s="2" t="s">
        <v>118</v>
      </c>
      <c r="B167" s="6">
        <v>90.75</v>
      </c>
    </row>
    <row r="168" spans="1:2">
      <c r="A168" s="2" t="s">
        <v>119</v>
      </c>
      <c r="B168" s="6">
        <v>90</v>
      </c>
    </row>
    <row r="169" spans="1:2">
      <c r="A169" s="2" t="s">
        <v>120</v>
      </c>
      <c r="B169" s="6">
        <v>89.25</v>
      </c>
    </row>
    <row r="170" spans="1:2">
      <c r="A170" s="2" t="s">
        <v>121</v>
      </c>
      <c r="B170" s="6">
        <v>88.5</v>
      </c>
    </row>
    <row r="171" spans="1:2">
      <c r="A171" s="2" t="s">
        <v>122</v>
      </c>
      <c r="B171" s="6">
        <v>87.75</v>
      </c>
    </row>
    <row r="172" spans="1:2">
      <c r="A172" s="2" t="s">
        <v>123</v>
      </c>
      <c r="B172" s="6">
        <v>87</v>
      </c>
    </row>
    <row r="173" spans="1:2">
      <c r="A173" s="2" t="s">
        <v>124</v>
      </c>
      <c r="B173" s="6">
        <v>86.25</v>
      </c>
    </row>
    <row r="174" spans="1:2">
      <c r="A174" s="2" t="s">
        <v>125</v>
      </c>
      <c r="B174" s="6">
        <v>85.5</v>
      </c>
    </row>
    <row r="175" spans="1:2">
      <c r="A175" s="2" t="s">
        <v>126</v>
      </c>
      <c r="B175" s="6">
        <v>84.75</v>
      </c>
    </row>
    <row r="176" spans="1:2">
      <c r="A176" s="2" t="s">
        <v>127</v>
      </c>
      <c r="B176" s="6">
        <v>84</v>
      </c>
    </row>
    <row r="177" spans="1:2">
      <c r="A177" s="2" t="s">
        <v>128</v>
      </c>
      <c r="B177" s="6">
        <v>83.25</v>
      </c>
    </row>
    <row r="178" spans="1:2">
      <c r="A178" s="2" t="s">
        <v>129</v>
      </c>
      <c r="B178" s="6">
        <v>82.5</v>
      </c>
    </row>
    <row r="179" spans="1:2">
      <c r="A179" s="2" t="s">
        <v>130</v>
      </c>
      <c r="B179" s="6">
        <v>81.75</v>
      </c>
    </row>
    <row r="180" spans="1:2">
      <c r="A180" s="2" t="s">
        <v>131</v>
      </c>
      <c r="B180" s="6">
        <v>81</v>
      </c>
    </row>
    <row r="181" spans="1:2">
      <c r="A181" s="2" t="s">
        <v>132</v>
      </c>
      <c r="B181" s="6">
        <v>80.25</v>
      </c>
    </row>
    <row r="182" spans="1:2">
      <c r="A182" s="2" t="s">
        <v>133</v>
      </c>
      <c r="B182" s="6">
        <v>79.5</v>
      </c>
    </row>
    <row r="183" spans="1:2">
      <c r="A183" s="2" t="s">
        <v>134</v>
      </c>
      <c r="B183" s="6">
        <v>78.75</v>
      </c>
    </row>
    <row r="184" spans="1:2">
      <c r="A184" s="2" t="s">
        <v>135</v>
      </c>
      <c r="B184" s="6">
        <v>78</v>
      </c>
    </row>
    <row r="185" spans="1:2">
      <c r="A185" s="2" t="s">
        <v>136</v>
      </c>
      <c r="B185" s="6">
        <v>77.25</v>
      </c>
    </row>
    <row r="186" spans="1:2">
      <c r="A186" s="2" t="s">
        <v>137</v>
      </c>
      <c r="B186" s="6">
        <v>76.5</v>
      </c>
    </row>
    <row r="187" spans="1:2">
      <c r="A187" s="2" t="s">
        <v>138</v>
      </c>
      <c r="B187" s="6">
        <v>75.75</v>
      </c>
    </row>
    <row r="188" spans="1:2">
      <c r="A188" s="2" t="s">
        <v>139</v>
      </c>
      <c r="B188" s="6">
        <v>75</v>
      </c>
    </row>
    <row r="189" spans="1:2">
      <c r="A189" s="2" t="s">
        <v>140</v>
      </c>
      <c r="B189" s="6">
        <v>74.25</v>
      </c>
    </row>
    <row r="190" spans="1:2">
      <c r="A190" s="2" t="s">
        <v>141</v>
      </c>
      <c r="B190" s="6">
        <v>73.5</v>
      </c>
    </row>
    <row r="191" spans="1:2">
      <c r="A191" s="2" t="s">
        <v>142</v>
      </c>
      <c r="B191" s="6">
        <v>72.75</v>
      </c>
    </row>
    <row r="192" spans="1:2">
      <c r="A192" s="2" t="s">
        <v>143</v>
      </c>
      <c r="B192" s="6">
        <v>72</v>
      </c>
    </row>
    <row r="193" spans="1:2">
      <c r="A193" s="2" t="s">
        <v>144</v>
      </c>
      <c r="B193" s="6">
        <v>71.25</v>
      </c>
    </row>
    <row r="194" spans="1:2">
      <c r="A194" s="2" t="s">
        <v>145</v>
      </c>
      <c r="B194" s="6">
        <v>70.5</v>
      </c>
    </row>
    <row r="195" spans="1:2">
      <c r="A195" s="2" t="s">
        <v>146</v>
      </c>
      <c r="B195" s="6">
        <v>69.75</v>
      </c>
    </row>
    <row r="196" spans="1:2">
      <c r="A196" s="2" t="s">
        <v>147</v>
      </c>
      <c r="B196" s="6">
        <v>69</v>
      </c>
    </row>
    <row r="197" spans="1:2">
      <c r="A197" s="2" t="s">
        <v>148</v>
      </c>
      <c r="B197" s="6">
        <v>68.25</v>
      </c>
    </row>
    <row r="198" spans="1:2">
      <c r="A198" s="2" t="s">
        <v>149</v>
      </c>
      <c r="B198" s="6">
        <v>67.5</v>
      </c>
    </row>
    <row r="199" spans="1:2">
      <c r="A199" s="2" t="s">
        <v>150</v>
      </c>
      <c r="B199" s="6">
        <v>66.75</v>
      </c>
    </row>
    <row r="200" spans="1:2">
      <c r="A200" s="2" t="s">
        <v>151</v>
      </c>
      <c r="B200" s="6">
        <v>66</v>
      </c>
    </row>
    <row r="201" spans="1:2">
      <c r="A201" s="2" t="s">
        <v>152</v>
      </c>
      <c r="B201" s="6">
        <v>65.25</v>
      </c>
    </row>
    <row r="202" spans="1:2">
      <c r="A202" s="2" t="s">
        <v>153</v>
      </c>
      <c r="B202" s="6">
        <v>64.5</v>
      </c>
    </row>
    <row r="203" spans="1:2">
      <c r="A203" s="2" t="s">
        <v>154</v>
      </c>
      <c r="B203" s="6">
        <v>63.75</v>
      </c>
    </row>
    <row r="204" spans="1:2">
      <c r="A204" s="2" t="s">
        <v>155</v>
      </c>
      <c r="B204" s="6">
        <v>63</v>
      </c>
    </row>
    <row r="205" spans="1:2">
      <c r="A205" s="2" t="s">
        <v>156</v>
      </c>
      <c r="B205" s="6">
        <v>62.25</v>
      </c>
    </row>
    <row r="206" spans="1:2">
      <c r="A206" s="2" t="s">
        <v>157</v>
      </c>
      <c r="B206" s="6">
        <v>61.5</v>
      </c>
    </row>
    <row r="207" spans="1:2">
      <c r="A207" s="2" t="s">
        <v>158</v>
      </c>
      <c r="B207" s="6">
        <v>60.75</v>
      </c>
    </row>
    <row r="208" spans="1:2">
      <c r="A208" s="2" t="s">
        <v>159</v>
      </c>
      <c r="B208" s="6">
        <v>60</v>
      </c>
    </row>
    <row r="209" spans="1:2">
      <c r="A209" s="2" t="s">
        <v>160</v>
      </c>
      <c r="B209" s="6">
        <v>59.25</v>
      </c>
    </row>
    <row r="210" spans="1:2">
      <c r="A210" s="2" t="s">
        <v>161</v>
      </c>
      <c r="B210" s="6">
        <v>58.5</v>
      </c>
    </row>
    <row r="211" spans="1:2">
      <c r="A211" s="2" t="s">
        <v>162</v>
      </c>
      <c r="B211" s="6">
        <v>57.75</v>
      </c>
    </row>
    <row r="212" spans="1:2">
      <c r="A212" s="2" t="s">
        <v>163</v>
      </c>
      <c r="B212" s="6">
        <v>57</v>
      </c>
    </row>
    <row r="213" spans="1:2">
      <c r="A213" s="2" t="s">
        <v>164</v>
      </c>
      <c r="B213" s="6">
        <v>56.25</v>
      </c>
    </row>
    <row r="214" spans="1:2">
      <c r="A214" s="2" t="s">
        <v>165</v>
      </c>
      <c r="B214" s="6">
        <v>55.5</v>
      </c>
    </row>
    <row r="215" spans="1:2">
      <c r="A215" s="2" t="s">
        <v>166</v>
      </c>
      <c r="B215" s="6">
        <v>54.75</v>
      </c>
    </row>
    <row r="216" spans="1:2">
      <c r="A216" s="2" t="s">
        <v>167</v>
      </c>
      <c r="B216" s="6">
        <v>54</v>
      </c>
    </row>
    <row r="217" spans="1:2">
      <c r="A217" s="2" t="s">
        <v>168</v>
      </c>
      <c r="B217" s="6">
        <v>53.25</v>
      </c>
    </row>
    <row r="218" spans="1:2">
      <c r="A218" s="2" t="s">
        <v>169</v>
      </c>
      <c r="B218" s="6">
        <v>52.5</v>
      </c>
    </row>
    <row r="219" spans="1:2">
      <c r="A219" s="2" t="s">
        <v>170</v>
      </c>
      <c r="B219" s="6">
        <v>51.75</v>
      </c>
    </row>
    <row r="220" spans="1:2">
      <c r="A220" s="2" t="s">
        <v>171</v>
      </c>
      <c r="B220" s="6">
        <v>51</v>
      </c>
    </row>
    <row r="221" spans="1:2">
      <c r="A221" s="2" t="s">
        <v>172</v>
      </c>
      <c r="B221" s="6">
        <v>50.25</v>
      </c>
    </row>
    <row r="222" spans="1:2">
      <c r="A222" s="2" t="s">
        <v>651</v>
      </c>
      <c r="B222" s="6">
        <v>49.5</v>
      </c>
    </row>
    <row r="223" spans="1:2">
      <c r="A223" s="2" t="s">
        <v>652</v>
      </c>
      <c r="B223" s="6">
        <v>48.75</v>
      </c>
    </row>
    <row r="224" spans="1:2">
      <c r="A224" s="2" t="s">
        <v>653</v>
      </c>
      <c r="B224" s="6">
        <v>48</v>
      </c>
    </row>
    <row r="225" spans="1:2">
      <c r="A225" s="2" t="s">
        <v>654</v>
      </c>
      <c r="B225" s="6">
        <v>47.25</v>
      </c>
    </row>
    <row r="226" spans="1:2">
      <c r="A226" s="2" t="s">
        <v>655</v>
      </c>
      <c r="B226" s="6">
        <v>46.5</v>
      </c>
    </row>
    <row r="227" spans="1:2">
      <c r="A227" s="2" t="s">
        <v>656</v>
      </c>
      <c r="B227" s="6">
        <v>45.75</v>
      </c>
    </row>
    <row r="228" spans="1:2">
      <c r="A228" s="2" t="s">
        <v>657</v>
      </c>
      <c r="B228" s="6">
        <v>45</v>
      </c>
    </row>
    <row r="229" spans="1:2">
      <c r="A229" s="2" t="s">
        <v>658</v>
      </c>
      <c r="B229" s="6">
        <v>44.25</v>
      </c>
    </row>
    <row r="230" spans="1:2">
      <c r="A230" s="2" t="s">
        <v>659</v>
      </c>
      <c r="B230" s="6">
        <v>43.5</v>
      </c>
    </row>
    <row r="231" spans="1:2">
      <c r="A231" s="2" t="s">
        <v>660</v>
      </c>
      <c r="B231" s="6">
        <v>42.75</v>
      </c>
    </row>
    <row r="232" spans="1:2">
      <c r="A232" s="2" t="s">
        <v>661</v>
      </c>
      <c r="B232" s="6">
        <v>42</v>
      </c>
    </row>
    <row r="233" spans="1:2">
      <c r="A233" s="2" t="s">
        <v>662</v>
      </c>
      <c r="B233" s="6">
        <v>41.25</v>
      </c>
    </row>
    <row r="234" spans="1:2">
      <c r="A234" s="2" t="s">
        <v>663</v>
      </c>
      <c r="B234" s="6">
        <v>40.5</v>
      </c>
    </row>
    <row r="235" spans="1:2">
      <c r="A235" s="2" t="s">
        <v>664</v>
      </c>
      <c r="B235" s="6">
        <v>39.75</v>
      </c>
    </row>
    <row r="236" spans="1:2">
      <c r="A236" s="2" t="s">
        <v>665</v>
      </c>
      <c r="B236" s="6">
        <v>39</v>
      </c>
    </row>
    <row r="237" spans="1:2">
      <c r="A237" s="2" t="s">
        <v>666</v>
      </c>
      <c r="B237" s="6">
        <v>38.25</v>
      </c>
    </row>
    <row r="238" spans="1:2">
      <c r="A238" s="2" t="s">
        <v>667</v>
      </c>
      <c r="B238" s="6">
        <v>37.5</v>
      </c>
    </row>
    <row r="239" spans="1:2">
      <c r="A239" s="2" t="s">
        <v>668</v>
      </c>
      <c r="B239" s="6">
        <v>36.75</v>
      </c>
    </row>
    <row r="240" spans="1:2">
      <c r="A240" s="2" t="s">
        <v>669</v>
      </c>
      <c r="B240" s="6">
        <v>36</v>
      </c>
    </row>
    <row r="241" spans="1:2">
      <c r="A241" s="2" t="s">
        <v>670</v>
      </c>
      <c r="B241" s="6">
        <v>35.25</v>
      </c>
    </row>
    <row r="242" spans="1:2">
      <c r="A242" s="2" t="s">
        <v>671</v>
      </c>
      <c r="B242" s="6">
        <v>34.5</v>
      </c>
    </row>
    <row r="243" spans="1:2">
      <c r="A243" s="2" t="s">
        <v>672</v>
      </c>
      <c r="B243" s="6">
        <v>33.75</v>
      </c>
    </row>
    <row r="244" spans="1:2">
      <c r="A244" s="2" t="s">
        <v>673</v>
      </c>
      <c r="B244" s="6">
        <v>33</v>
      </c>
    </row>
    <row r="245" spans="1:2">
      <c r="A245" s="2" t="s">
        <v>674</v>
      </c>
      <c r="B245" s="6">
        <v>32.25</v>
      </c>
    </row>
    <row r="246" spans="1:2">
      <c r="A246" s="2" t="s">
        <v>675</v>
      </c>
      <c r="B246" s="6">
        <v>31.5</v>
      </c>
    </row>
    <row r="247" spans="1:2">
      <c r="A247" s="2" t="s">
        <v>676</v>
      </c>
      <c r="B247" s="6">
        <v>30.75</v>
      </c>
    </row>
    <row r="248" spans="1:2">
      <c r="A248" s="2" t="s">
        <v>677</v>
      </c>
      <c r="B248" s="6">
        <v>30</v>
      </c>
    </row>
    <row r="249" spans="1:2">
      <c r="A249" s="2" t="s">
        <v>678</v>
      </c>
      <c r="B249" s="6">
        <v>29.25</v>
      </c>
    </row>
    <row r="250" spans="1:2">
      <c r="A250" s="2" t="s">
        <v>679</v>
      </c>
      <c r="B250" s="6">
        <v>28.5</v>
      </c>
    </row>
    <row r="251" spans="1:2">
      <c r="A251" s="2" t="s">
        <v>680</v>
      </c>
      <c r="B251" s="6">
        <v>27.75</v>
      </c>
    </row>
    <row r="252" spans="1:2">
      <c r="A252" s="2" t="s">
        <v>681</v>
      </c>
      <c r="B252" s="6">
        <v>27</v>
      </c>
    </row>
    <row r="253" spans="1:2">
      <c r="A253" s="2" t="s">
        <v>682</v>
      </c>
      <c r="B253" s="6">
        <v>26.25</v>
      </c>
    </row>
    <row r="254" spans="1:2">
      <c r="A254" s="2" t="s">
        <v>683</v>
      </c>
      <c r="B254" s="6">
        <v>25.5</v>
      </c>
    </row>
    <row r="255" spans="1:2">
      <c r="A255" s="2" t="s">
        <v>684</v>
      </c>
      <c r="B255" s="6">
        <v>24.75</v>
      </c>
    </row>
    <row r="256" spans="1:2">
      <c r="A256" s="2" t="s">
        <v>685</v>
      </c>
      <c r="B256" s="6">
        <v>24</v>
      </c>
    </row>
    <row r="257" spans="1:2">
      <c r="A257" s="2" t="s">
        <v>686</v>
      </c>
      <c r="B257" s="6">
        <v>23.25</v>
      </c>
    </row>
    <row r="258" spans="1:2">
      <c r="A258" s="2" t="s">
        <v>687</v>
      </c>
      <c r="B258" s="6">
        <v>22.5</v>
      </c>
    </row>
    <row r="259" spans="1:2">
      <c r="A259" s="2" t="s">
        <v>688</v>
      </c>
      <c r="B259" s="6">
        <v>21.75</v>
      </c>
    </row>
    <row r="260" spans="1:2">
      <c r="A260" s="2" t="s">
        <v>689</v>
      </c>
      <c r="B260" s="6">
        <v>21</v>
      </c>
    </row>
    <row r="261" spans="1:2">
      <c r="A261" s="2" t="s">
        <v>690</v>
      </c>
      <c r="B261" s="6">
        <v>20.25</v>
      </c>
    </row>
    <row r="262" spans="1:2">
      <c r="A262" s="2" t="s">
        <v>691</v>
      </c>
      <c r="B262" s="6">
        <v>19.5</v>
      </c>
    </row>
    <row r="263" spans="1:2">
      <c r="A263" s="2" t="s">
        <v>692</v>
      </c>
      <c r="B263" s="6">
        <v>18.75</v>
      </c>
    </row>
    <row r="264" spans="1:2">
      <c r="A264" s="2" t="s">
        <v>693</v>
      </c>
      <c r="B264" s="6">
        <v>18</v>
      </c>
    </row>
    <row r="265" spans="1:2">
      <c r="A265" s="2" t="s">
        <v>694</v>
      </c>
      <c r="B265" s="6">
        <v>17.25</v>
      </c>
    </row>
    <row r="266" spans="1:2">
      <c r="A266" s="2" t="s">
        <v>695</v>
      </c>
      <c r="B266" s="6">
        <v>16.5</v>
      </c>
    </row>
    <row r="267" spans="1:2">
      <c r="A267" s="2" t="s">
        <v>696</v>
      </c>
      <c r="B267" s="6">
        <v>15.75</v>
      </c>
    </row>
    <row r="268" spans="1:2">
      <c r="A268" s="2" t="s">
        <v>697</v>
      </c>
      <c r="B268" s="6">
        <v>15</v>
      </c>
    </row>
    <row r="269" spans="1:2">
      <c r="A269" s="2" t="s">
        <v>698</v>
      </c>
      <c r="B269" s="6">
        <v>14.25</v>
      </c>
    </row>
    <row r="270" spans="1:2">
      <c r="A270" s="2" t="s">
        <v>699</v>
      </c>
      <c r="B270" s="6">
        <v>13.5</v>
      </c>
    </row>
    <row r="271" spans="1:2">
      <c r="A271" s="2" t="s">
        <v>700</v>
      </c>
      <c r="B271" s="6">
        <v>12.75</v>
      </c>
    </row>
    <row r="272" spans="1:2">
      <c r="A272" s="2" t="s">
        <v>701</v>
      </c>
      <c r="B272" s="6">
        <v>12</v>
      </c>
    </row>
    <row r="273" spans="1:2">
      <c r="A273" s="2" t="s">
        <v>702</v>
      </c>
      <c r="B273" s="6">
        <v>11.25</v>
      </c>
    </row>
    <row r="274" spans="1:2">
      <c r="A274" s="2" t="s">
        <v>703</v>
      </c>
      <c r="B274" s="6">
        <v>10.5</v>
      </c>
    </row>
    <row r="275" spans="1:2">
      <c r="A275" s="2" t="s">
        <v>704</v>
      </c>
      <c r="B275" s="6">
        <v>9.75</v>
      </c>
    </row>
    <row r="276" spans="1:2">
      <c r="A276" s="2" t="s">
        <v>705</v>
      </c>
      <c r="B276" s="6">
        <v>9</v>
      </c>
    </row>
    <row r="277" spans="1:2">
      <c r="A277" s="2" t="s">
        <v>706</v>
      </c>
      <c r="B277" s="6">
        <v>8.25</v>
      </c>
    </row>
    <row r="278" spans="1:2">
      <c r="A278" s="2" t="s">
        <v>707</v>
      </c>
      <c r="B278" s="6">
        <v>7.5</v>
      </c>
    </row>
    <row r="279" spans="1:2">
      <c r="A279" s="2" t="s">
        <v>708</v>
      </c>
      <c r="B279" s="6">
        <v>6.75</v>
      </c>
    </row>
    <row r="280" spans="1:2">
      <c r="A280" s="2" t="s">
        <v>709</v>
      </c>
      <c r="B280" s="6">
        <v>6</v>
      </c>
    </row>
    <row r="281" spans="1:2">
      <c r="A281" s="2" t="s">
        <v>710</v>
      </c>
      <c r="B281" s="6">
        <v>5.25</v>
      </c>
    </row>
    <row r="282" spans="1:2">
      <c r="A282" s="2" t="s">
        <v>711</v>
      </c>
      <c r="B282" s="6">
        <v>4.5</v>
      </c>
    </row>
    <row r="283" spans="1:2">
      <c r="A283" s="2" t="s">
        <v>712</v>
      </c>
      <c r="B283" s="6">
        <v>3.75</v>
      </c>
    </row>
    <row r="284" spans="1:2">
      <c r="A284" s="2" t="s">
        <v>713</v>
      </c>
      <c r="B284" s="6">
        <v>3</v>
      </c>
    </row>
    <row r="285" spans="1:2">
      <c r="A285" s="2" t="s">
        <v>714</v>
      </c>
      <c r="B285" s="6">
        <v>2.25</v>
      </c>
    </row>
    <row r="286" spans="1:2">
      <c r="A286" s="2" t="s">
        <v>715</v>
      </c>
      <c r="B286" s="6">
        <v>1.5</v>
      </c>
    </row>
    <row r="287" spans="1:2">
      <c r="A287" s="2" t="s">
        <v>716</v>
      </c>
      <c r="B287" s="6">
        <v>0.75</v>
      </c>
    </row>
    <row r="288" spans="1:2">
      <c r="A288" s="2" t="s">
        <v>717</v>
      </c>
      <c r="B288" s="6">
        <v>0</v>
      </c>
    </row>
    <row r="289" spans="1:2">
      <c r="A289" s="2" t="s">
        <v>173</v>
      </c>
      <c r="B289" s="5">
        <v>300</v>
      </c>
    </row>
    <row r="290" spans="1:2">
      <c r="A290" s="2" t="s">
        <v>174</v>
      </c>
      <c r="B290" s="5">
        <v>250</v>
      </c>
    </row>
    <row r="291" spans="1:2">
      <c r="A291" s="2" t="s">
        <v>175</v>
      </c>
      <c r="B291" s="5">
        <v>220</v>
      </c>
    </row>
    <row r="292" spans="1:2">
      <c r="A292" s="2" t="s">
        <v>176</v>
      </c>
      <c r="B292" s="5">
        <v>200</v>
      </c>
    </row>
    <row r="293" spans="1:2">
      <c r="A293" s="2" t="s">
        <v>177</v>
      </c>
      <c r="B293" s="5">
        <v>190</v>
      </c>
    </row>
    <row r="294" spans="1:2">
      <c r="A294" s="2" t="s">
        <v>178</v>
      </c>
      <c r="B294" s="5">
        <v>180</v>
      </c>
    </row>
    <row r="295" spans="1:2">
      <c r="A295" s="2" t="s">
        <v>179</v>
      </c>
      <c r="B295" s="5">
        <v>170</v>
      </c>
    </row>
    <row r="296" spans="1:2">
      <c r="A296" s="2" t="s">
        <v>180</v>
      </c>
      <c r="B296" s="5">
        <v>160</v>
      </c>
    </row>
    <row r="297" spans="1:2">
      <c r="A297" s="2" t="s">
        <v>181</v>
      </c>
      <c r="B297" s="5">
        <v>150</v>
      </c>
    </row>
    <row r="298" spans="1:2">
      <c r="A298" s="2" t="s">
        <v>182</v>
      </c>
      <c r="B298" s="5">
        <v>145</v>
      </c>
    </row>
    <row r="299" spans="1:2">
      <c r="A299" s="2" t="s">
        <v>183</v>
      </c>
      <c r="B299" s="5">
        <v>140</v>
      </c>
    </row>
    <row r="300" spans="1:2">
      <c r="A300" s="2" t="s">
        <v>184</v>
      </c>
      <c r="B300" s="5">
        <v>135</v>
      </c>
    </row>
    <row r="301" spans="1:2">
      <c r="A301" s="2" t="s">
        <v>185</v>
      </c>
      <c r="B301" s="5">
        <v>130</v>
      </c>
    </row>
    <row r="302" spans="1:2">
      <c r="A302" s="2" t="s">
        <v>186</v>
      </c>
      <c r="B302" s="5">
        <v>129</v>
      </c>
    </row>
    <row r="303" spans="1:2">
      <c r="A303" s="2" t="s">
        <v>187</v>
      </c>
      <c r="B303" s="5">
        <v>128</v>
      </c>
    </row>
    <row r="304" spans="1:2">
      <c r="A304" s="2" t="s">
        <v>188</v>
      </c>
      <c r="B304" s="5">
        <v>127</v>
      </c>
    </row>
    <row r="305" spans="1:2">
      <c r="A305" s="2" t="s">
        <v>189</v>
      </c>
      <c r="B305" s="5">
        <v>126</v>
      </c>
    </row>
    <row r="306" spans="1:2">
      <c r="A306" s="2" t="s">
        <v>190</v>
      </c>
      <c r="B306" s="5">
        <v>125</v>
      </c>
    </row>
    <row r="307" spans="1:2">
      <c r="A307" s="2" t="s">
        <v>191</v>
      </c>
      <c r="B307" s="5">
        <v>124</v>
      </c>
    </row>
    <row r="308" spans="1:2">
      <c r="A308" s="2" t="s">
        <v>192</v>
      </c>
      <c r="B308" s="5">
        <v>123</v>
      </c>
    </row>
    <row r="309" spans="1:2">
      <c r="A309" s="2" t="s">
        <v>193</v>
      </c>
      <c r="B309" s="5">
        <v>122</v>
      </c>
    </row>
    <row r="310" spans="1:2">
      <c r="A310" s="2" t="s">
        <v>194</v>
      </c>
      <c r="B310" s="5">
        <v>121</v>
      </c>
    </row>
    <row r="311" spans="1:2">
      <c r="A311" s="2" t="s">
        <v>195</v>
      </c>
      <c r="B311" s="5">
        <v>120</v>
      </c>
    </row>
    <row r="312" spans="1:2">
      <c r="A312" s="2" t="s">
        <v>196</v>
      </c>
      <c r="B312" s="5">
        <v>119</v>
      </c>
    </row>
    <row r="313" spans="1:2">
      <c r="A313" s="2" t="s">
        <v>197</v>
      </c>
      <c r="B313" s="5">
        <v>118</v>
      </c>
    </row>
    <row r="314" spans="1:2">
      <c r="A314" s="2" t="s">
        <v>198</v>
      </c>
      <c r="B314" s="5">
        <v>117</v>
      </c>
    </row>
    <row r="315" spans="1:2">
      <c r="A315" s="2" t="s">
        <v>199</v>
      </c>
      <c r="B315" s="5">
        <v>116</v>
      </c>
    </row>
    <row r="316" spans="1:2">
      <c r="A316" s="2" t="s">
        <v>200</v>
      </c>
      <c r="B316" s="5">
        <v>115</v>
      </c>
    </row>
    <row r="317" spans="1:2">
      <c r="A317" s="2" t="s">
        <v>201</v>
      </c>
      <c r="B317" s="5">
        <v>114</v>
      </c>
    </row>
    <row r="318" spans="1:2">
      <c r="A318" s="2" t="s">
        <v>202</v>
      </c>
      <c r="B318" s="5">
        <v>113</v>
      </c>
    </row>
    <row r="319" spans="1:2">
      <c r="A319" s="2" t="s">
        <v>203</v>
      </c>
      <c r="B319" s="5">
        <v>112</v>
      </c>
    </row>
    <row r="320" spans="1:2">
      <c r="A320" s="2" t="s">
        <v>204</v>
      </c>
      <c r="B320" s="5">
        <v>111</v>
      </c>
    </row>
    <row r="321" spans="1:2">
      <c r="A321" s="2" t="s">
        <v>205</v>
      </c>
      <c r="B321" s="5">
        <v>110</v>
      </c>
    </row>
    <row r="322" spans="1:2">
      <c r="A322" s="2" t="s">
        <v>206</v>
      </c>
      <c r="B322" s="5">
        <v>109</v>
      </c>
    </row>
    <row r="323" spans="1:2">
      <c r="A323" s="2" t="s">
        <v>207</v>
      </c>
      <c r="B323" s="5">
        <v>108</v>
      </c>
    </row>
    <row r="324" spans="1:2">
      <c r="A324" s="2" t="s">
        <v>208</v>
      </c>
      <c r="B324" s="5">
        <v>107</v>
      </c>
    </row>
    <row r="325" spans="1:2">
      <c r="A325" s="2" t="s">
        <v>209</v>
      </c>
      <c r="B325" s="5">
        <v>106</v>
      </c>
    </row>
    <row r="326" spans="1:2">
      <c r="A326" s="2" t="s">
        <v>210</v>
      </c>
      <c r="B326" s="5">
        <v>105</v>
      </c>
    </row>
    <row r="327" spans="1:2">
      <c r="A327" s="2" t="s">
        <v>211</v>
      </c>
      <c r="B327" s="5">
        <v>104</v>
      </c>
    </row>
    <row r="328" spans="1:2">
      <c r="A328" s="2" t="s">
        <v>212</v>
      </c>
      <c r="B328" s="5">
        <v>103</v>
      </c>
    </row>
    <row r="329" spans="1:2">
      <c r="A329" s="2" t="s">
        <v>213</v>
      </c>
      <c r="B329" s="5">
        <v>102</v>
      </c>
    </row>
    <row r="330" spans="1:2">
      <c r="A330" s="2" t="s">
        <v>214</v>
      </c>
      <c r="B330" s="5">
        <v>101</v>
      </c>
    </row>
    <row r="331" spans="1:2">
      <c r="A331" s="2" t="s">
        <v>215</v>
      </c>
      <c r="B331" s="5">
        <v>100</v>
      </c>
    </row>
    <row r="332" spans="1:2">
      <c r="A332" s="2" t="s">
        <v>216</v>
      </c>
      <c r="B332" s="5">
        <v>99</v>
      </c>
    </row>
    <row r="333" spans="1:2">
      <c r="A333" s="2" t="s">
        <v>217</v>
      </c>
      <c r="B333" s="5">
        <v>98</v>
      </c>
    </row>
    <row r="334" spans="1:2">
      <c r="A334" s="2" t="s">
        <v>218</v>
      </c>
      <c r="B334" s="5">
        <v>97</v>
      </c>
    </row>
    <row r="335" spans="1:2">
      <c r="A335" s="2" t="s">
        <v>219</v>
      </c>
      <c r="B335" s="5">
        <v>96</v>
      </c>
    </row>
    <row r="336" spans="1:2">
      <c r="A336" s="2" t="s">
        <v>220</v>
      </c>
      <c r="B336" s="5">
        <v>95</v>
      </c>
    </row>
    <row r="337" spans="1:2">
      <c r="A337" s="2" t="s">
        <v>221</v>
      </c>
      <c r="B337" s="5">
        <v>94</v>
      </c>
    </row>
    <row r="338" spans="1:2">
      <c r="A338" s="2" t="s">
        <v>222</v>
      </c>
      <c r="B338" s="5">
        <v>93</v>
      </c>
    </row>
    <row r="339" spans="1:2">
      <c r="A339" s="2" t="s">
        <v>223</v>
      </c>
      <c r="B339" s="5">
        <v>92</v>
      </c>
    </row>
    <row r="340" spans="1:2">
      <c r="A340" s="2" t="s">
        <v>224</v>
      </c>
      <c r="B340" s="5">
        <v>91</v>
      </c>
    </row>
    <row r="341" spans="1:2">
      <c r="A341" s="2" t="s">
        <v>225</v>
      </c>
      <c r="B341" s="5">
        <v>90</v>
      </c>
    </row>
    <row r="342" spans="1:2">
      <c r="A342" s="2" t="s">
        <v>226</v>
      </c>
      <c r="B342" s="5">
        <v>89</v>
      </c>
    </row>
    <row r="343" spans="1:2">
      <c r="A343" s="2" t="s">
        <v>227</v>
      </c>
      <c r="B343" s="5">
        <v>88</v>
      </c>
    </row>
    <row r="344" spans="1:2">
      <c r="A344" s="2" t="s">
        <v>228</v>
      </c>
      <c r="B344" s="5">
        <v>87</v>
      </c>
    </row>
    <row r="345" spans="1:2">
      <c r="A345" s="2" t="s">
        <v>229</v>
      </c>
      <c r="B345" s="5">
        <v>86</v>
      </c>
    </row>
    <row r="346" spans="1:2">
      <c r="A346" s="2" t="s">
        <v>230</v>
      </c>
      <c r="B346" s="5">
        <v>85</v>
      </c>
    </row>
    <row r="347" spans="1:2">
      <c r="A347" s="2" t="s">
        <v>231</v>
      </c>
      <c r="B347" s="5">
        <v>84</v>
      </c>
    </row>
    <row r="348" spans="1:2">
      <c r="A348" s="2" t="s">
        <v>232</v>
      </c>
      <c r="B348" s="5">
        <v>83</v>
      </c>
    </row>
    <row r="349" spans="1:2">
      <c r="A349" s="2" t="s">
        <v>233</v>
      </c>
      <c r="B349" s="5">
        <v>82</v>
      </c>
    </row>
    <row r="350" spans="1:2">
      <c r="A350" s="2" t="s">
        <v>234</v>
      </c>
      <c r="B350" s="5">
        <v>81</v>
      </c>
    </row>
    <row r="351" spans="1:2">
      <c r="A351" s="2" t="s">
        <v>235</v>
      </c>
      <c r="B351" s="5">
        <v>80</v>
      </c>
    </row>
    <row r="352" spans="1:2">
      <c r="A352" s="2" t="s">
        <v>236</v>
      </c>
      <c r="B352" s="5">
        <v>79</v>
      </c>
    </row>
    <row r="353" spans="1:2">
      <c r="A353" s="2" t="s">
        <v>237</v>
      </c>
      <c r="B353" s="5">
        <v>78</v>
      </c>
    </row>
    <row r="354" spans="1:2">
      <c r="A354" s="2" t="s">
        <v>238</v>
      </c>
      <c r="B354" s="5">
        <v>77</v>
      </c>
    </row>
    <row r="355" spans="1:2">
      <c r="A355" s="2" t="s">
        <v>239</v>
      </c>
      <c r="B355" s="5">
        <v>76</v>
      </c>
    </row>
    <row r="356" spans="1:2">
      <c r="A356" s="2" t="s">
        <v>240</v>
      </c>
      <c r="B356" s="5">
        <v>75</v>
      </c>
    </row>
    <row r="357" spans="1:2">
      <c r="A357" s="2" t="s">
        <v>241</v>
      </c>
      <c r="B357" s="5">
        <v>74</v>
      </c>
    </row>
    <row r="358" spans="1:2">
      <c r="A358" s="2" t="s">
        <v>242</v>
      </c>
      <c r="B358" s="5">
        <v>73</v>
      </c>
    </row>
    <row r="359" spans="1:2">
      <c r="A359" s="2" t="s">
        <v>243</v>
      </c>
      <c r="B359" s="5">
        <v>72</v>
      </c>
    </row>
    <row r="360" spans="1:2">
      <c r="A360" s="2" t="s">
        <v>244</v>
      </c>
      <c r="B360" s="5">
        <v>71</v>
      </c>
    </row>
    <row r="361" spans="1:2">
      <c r="A361" s="2" t="s">
        <v>245</v>
      </c>
      <c r="B361" s="5">
        <v>70</v>
      </c>
    </row>
    <row r="362" spans="1:2">
      <c r="A362" s="2" t="s">
        <v>246</v>
      </c>
      <c r="B362" s="5">
        <v>69</v>
      </c>
    </row>
    <row r="363" spans="1:2">
      <c r="A363" s="2" t="s">
        <v>247</v>
      </c>
      <c r="B363" s="5">
        <v>68</v>
      </c>
    </row>
    <row r="364" spans="1:2">
      <c r="A364" s="2" t="s">
        <v>248</v>
      </c>
      <c r="B364" s="5">
        <v>67</v>
      </c>
    </row>
    <row r="365" spans="1:2">
      <c r="A365" s="2" t="s">
        <v>584</v>
      </c>
      <c r="B365" s="5">
        <v>66</v>
      </c>
    </row>
    <row r="366" spans="1:2">
      <c r="A366" s="2" t="s">
        <v>585</v>
      </c>
      <c r="B366" s="5">
        <v>65</v>
      </c>
    </row>
    <row r="367" spans="1:2">
      <c r="A367" s="2" t="s">
        <v>586</v>
      </c>
      <c r="B367" s="5">
        <v>64</v>
      </c>
    </row>
    <row r="368" spans="1:2">
      <c r="A368" s="2" t="s">
        <v>587</v>
      </c>
      <c r="B368" s="5">
        <v>63</v>
      </c>
    </row>
    <row r="369" spans="1:2">
      <c r="A369" s="2" t="s">
        <v>588</v>
      </c>
      <c r="B369" s="5">
        <v>62</v>
      </c>
    </row>
    <row r="370" spans="1:2">
      <c r="A370" s="2" t="s">
        <v>589</v>
      </c>
      <c r="B370" s="5">
        <v>61</v>
      </c>
    </row>
    <row r="371" spans="1:2">
      <c r="A371" s="2" t="s">
        <v>590</v>
      </c>
      <c r="B371" s="5">
        <v>60</v>
      </c>
    </row>
    <row r="372" spans="1:2">
      <c r="A372" s="2" t="s">
        <v>591</v>
      </c>
      <c r="B372" s="5">
        <v>59</v>
      </c>
    </row>
    <row r="373" spans="1:2">
      <c r="A373" s="2" t="s">
        <v>592</v>
      </c>
      <c r="B373" s="5">
        <v>58</v>
      </c>
    </row>
    <row r="374" spans="1:2">
      <c r="A374" s="2" t="s">
        <v>593</v>
      </c>
      <c r="B374" s="5">
        <v>57</v>
      </c>
    </row>
    <row r="375" spans="1:2">
      <c r="A375" s="2" t="s">
        <v>594</v>
      </c>
      <c r="B375" s="5">
        <v>56</v>
      </c>
    </row>
    <row r="376" spans="1:2">
      <c r="A376" s="2" t="s">
        <v>595</v>
      </c>
      <c r="B376" s="5">
        <v>55</v>
      </c>
    </row>
    <row r="377" spans="1:2">
      <c r="A377" s="2" t="s">
        <v>596</v>
      </c>
      <c r="B377" s="5">
        <v>54</v>
      </c>
    </row>
    <row r="378" spans="1:2">
      <c r="A378" s="2" t="s">
        <v>597</v>
      </c>
      <c r="B378" s="5">
        <v>53</v>
      </c>
    </row>
    <row r="379" spans="1:2">
      <c r="A379" s="2" t="s">
        <v>598</v>
      </c>
      <c r="B379" s="5">
        <v>52</v>
      </c>
    </row>
    <row r="380" spans="1:2">
      <c r="A380" s="2" t="s">
        <v>599</v>
      </c>
      <c r="B380" s="5">
        <v>51</v>
      </c>
    </row>
    <row r="381" spans="1:2">
      <c r="A381" s="2" t="s">
        <v>600</v>
      </c>
      <c r="B381" s="5">
        <v>50</v>
      </c>
    </row>
    <row r="382" spans="1:2">
      <c r="A382" s="2" t="s">
        <v>601</v>
      </c>
      <c r="B382" s="5">
        <v>49</v>
      </c>
    </row>
    <row r="383" spans="1:2">
      <c r="A383" s="2" t="s">
        <v>602</v>
      </c>
      <c r="B383" s="5">
        <v>48</v>
      </c>
    </row>
    <row r="384" spans="1:2">
      <c r="A384" s="2" t="s">
        <v>603</v>
      </c>
      <c r="B384" s="5">
        <v>47</v>
      </c>
    </row>
    <row r="385" spans="1:2">
      <c r="A385" s="2" t="s">
        <v>604</v>
      </c>
      <c r="B385" s="5">
        <v>46</v>
      </c>
    </row>
    <row r="386" spans="1:2">
      <c r="A386" s="2" t="s">
        <v>605</v>
      </c>
      <c r="B386" s="5">
        <v>45</v>
      </c>
    </row>
    <row r="387" spans="1:2">
      <c r="A387" s="2" t="s">
        <v>606</v>
      </c>
      <c r="B387" s="5">
        <v>44</v>
      </c>
    </row>
    <row r="388" spans="1:2">
      <c r="A388" s="2" t="s">
        <v>607</v>
      </c>
      <c r="B388" s="5">
        <v>43</v>
      </c>
    </row>
    <row r="389" spans="1:2">
      <c r="A389" s="2" t="s">
        <v>608</v>
      </c>
      <c r="B389" s="5">
        <v>42</v>
      </c>
    </row>
    <row r="390" spans="1:2">
      <c r="A390" s="2" t="s">
        <v>609</v>
      </c>
      <c r="B390" s="5">
        <v>41</v>
      </c>
    </row>
    <row r="391" spans="1:2">
      <c r="A391" s="2" t="s">
        <v>610</v>
      </c>
      <c r="B391" s="5">
        <v>40</v>
      </c>
    </row>
    <row r="392" spans="1:2">
      <c r="A392" s="2" t="s">
        <v>611</v>
      </c>
      <c r="B392" s="5">
        <v>39</v>
      </c>
    </row>
    <row r="393" spans="1:2">
      <c r="A393" s="2" t="s">
        <v>612</v>
      </c>
      <c r="B393" s="5">
        <v>38</v>
      </c>
    </row>
    <row r="394" spans="1:2">
      <c r="A394" s="2" t="s">
        <v>613</v>
      </c>
      <c r="B394" s="5">
        <v>37</v>
      </c>
    </row>
    <row r="395" spans="1:2">
      <c r="A395" s="2" t="s">
        <v>614</v>
      </c>
      <c r="B395" s="5">
        <v>36</v>
      </c>
    </row>
    <row r="396" spans="1:2">
      <c r="A396" s="2" t="s">
        <v>615</v>
      </c>
      <c r="B396" s="5">
        <v>35</v>
      </c>
    </row>
    <row r="397" spans="1:2">
      <c r="A397" s="2" t="s">
        <v>616</v>
      </c>
      <c r="B397" s="5">
        <v>34</v>
      </c>
    </row>
    <row r="398" spans="1:2">
      <c r="A398" s="2" t="s">
        <v>617</v>
      </c>
      <c r="B398" s="5">
        <v>33</v>
      </c>
    </row>
    <row r="399" spans="1:2">
      <c r="A399" s="2" t="s">
        <v>618</v>
      </c>
      <c r="B399" s="5">
        <v>32</v>
      </c>
    </row>
    <row r="400" spans="1:2">
      <c r="A400" s="2" t="s">
        <v>619</v>
      </c>
      <c r="B400" s="5">
        <v>31</v>
      </c>
    </row>
    <row r="401" spans="1:2">
      <c r="A401" s="2" t="s">
        <v>620</v>
      </c>
      <c r="B401" s="5">
        <v>30</v>
      </c>
    </row>
    <row r="402" spans="1:2">
      <c r="A402" s="2" t="s">
        <v>621</v>
      </c>
      <c r="B402" s="5">
        <v>29</v>
      </c>
    </row>
    <row r="403" spans="1:2">
      <c r="A403" s="2" t="s">
        <v>622</v>
      </c>
      <c r="B403" s="5">
        <v>28</v>
      </c>
    </row>
    <row r="404" spans="1:2">
      <c r="A404" s="2" t="s">
        <v>623</v>
      </c>
      <c r="B404" s="5">
        <v>27</v>
      </c>
    </row>
    <row r="405" spans="1:2">
      <c r="A405" s="2" t="s">
        <v>624</v>
      </c>
      <c r="B405" s="5">
        <v>26</v>
      </c>
    </row>
    <row r="406" spans="1:2">
      <c r="A406" s="2" t="s">
        <v>625</v>
      </c>
      <c r="B406" s="5">
        <v>25</v>
      </c>
    </row>
    <row r="407" spans="1:2">
      <c r="A407" s="2" t="s">
        <v>626</v>
      </c>
      <c r="B407" s="5">
        <v>24</v>
      </c>
    </row>
    <row r="408" spans="1:2">
      <c r="A408" s="2" t="s">
        <v>627</v>
      </c>
      <c r="B408" s="5">
        <v>23</v>
      </c>
    </row>
    <row r="409" spans="1:2">
      <c r="A409" s="2" t="s">
        <v>628</v>
      </c>
      <c r="B409" s="5">
        <v>22</v>
      </c>
    </row>
    <row r="410" spans="1:2">
      <c r="A410" s="2" t="s">
        <v>629</v>
      </c>
      <c r="B410" s="5">
        <v>21</v>
      </c>
    </row>
    <row r="411" spans="1:2">
      <c r="A411" s="2" t="s">
        <v>630</v>
      </c>
      <c r="B411" s="5">
        <v>20</v>
      </c>
    </row>
    <row r="412" spans="1:2">
      <c r="A412" s="2" t="s">
        <v>631</v>
      </c>
      <c r="B412" s="5">
        <v>19</v>
      </c>
    </row>
    <row r="413" spans="1:2">
      <c r="A413" s="2" t="s">
        <v>632</v>
      </c>
      <c r="B413" s="5">
        <v>18</v>
      </c>
    </row>
    <row r="414" spans="1:2">
      <c r="A414" s="2" t="s">
        <v>633</v>
      </c>
      <c r="B414" s="5">
        <v>17</v>
      </c>
    </row>
    <row r="415" spans="1:2">
      <c r="A415" s="2" t="s">
        <v>634</v>
      </c>
      <c r="B415" s="5">
        <v>16</v>
      </c>
    </row>
    <row r="416" spans="1:2">
      <c r="A416" s="2" t="s">
        <v>635</v>
      </c>
      <c r="B416" s="5">
        <v>15</v>
      </c>
    </row>
    <row r="417" spans="1:2">
      <c r="A417" s="2" t="s">
        <v>636</v>
      </c>
      <c r="B417" s="5">
        <v>14</v>
      </c>
    </row>
    <row r="418" spans="1:2">
      <c r="A418" s="2" t="s">
        <v>637</v>
      </c>
      <c r="B418" s="5">
        <v>13</v>
      </c>
    </row>
    <row r="419" spans="1:2">
      <c r="A419" s="2" t="s">
        <v>638</v>
      </c>
      <c r="B419" s="5">
        <v>12</v>
      </c>
    </row>
    <row r="420" spans="1:2">
      <c r="A420" s="2" t="s">
        <v>639</v>
      </c>
      <c r="B420" s="5">
        <v>11</v>
      </c>
    </row>
    <row r="421" spans="1:2">
      <c r="A421" s="2" t="s">
        <v>640</v>
      </c>
      <c r="B421" s="5">
        <v>10</v>
      </c>
    </row>
    <row r="422" spans="1:2">
      <c r="A422" s="2" t="s">
        <v>641</v>
      </c>
      <c r="B422" s="5">
        <v>9</v>
      </c>
    </row>
    <row r="423" spans="1:2">
      <c r="A423" s="2" t="s">
        <v>642</v>
      </c>
      <c r="B423" s="5">
        <v>8</v>
      </c>
    </row>
    <row r="424" spans="1:2">
      <c r="A424" s="2" t="s">
        <v>643</v>
      </c>
      <c r="B424" s="5">
        <v>7</v>
      </c>
    </row>
    <row r="425" spans="1:2">
      <c r="A425" s="2" t="s">
        <v>644</v>
      </c>
      <c r="B425" s="5">
        <v>6</v>
      </c>
    </row>
    <row r="426" spans="1:2">
      <c r="A426" s="2" t="s">
        <v>645</v>
      </c>
      <c r="B426" s="5">
        <v>5</v>
      </c>
    </row>
    <row r="427" spans="1:2">
      <c r="A427" s="2" t="s">
        <v>646</v>
      </c>
      <c r="B427" s="5">
        <v>4</v>
      </c>
    </row>
    <row r="428" spans="1:2">
      <c r="A428" s="2" t="s">
        <v>647</v>
      </c>
      <c r="B428" s="5">
        <v>3</v>
      </c>
    </row>
    <row r="429" spans="1:2">
      <c r="A429" s="2" t="s">
        <v>648</v>
      </c>
      <c r="B429" s="5">
        <v>2</v>
      </c>
    </row>
    <row r="430" spans="1:2">
      <c r="A430" s="2" t="s">
        <v>649</v>
      </c>
      <c r="B430" s="5">
        <v>1</v>
      </c>
    </row>
    <row r="431" spans="1:2">
      <c r="A431" s="2" t="s">
        <v>650</v>
      </c>
      <c r="B431" s="5">
        <v>0</v>
      </c>
    </row>
    <row r="432" spans="1:2">
      <c r="A432" s="2" t="s">
        <v>249</v>
      </c>
      <c r="B432" s="6">
        <v>450</v>
      </c>
    </row>
    <row r="433" spans="1:2">
      <c r="A433" s="2" t="s">
        <v>250</v>
      </c>
      <c r="B433" s="6">
        <v>375</v>
      </c>
    </row>
    <row r="434" spans="1:2">
      <c r="A434" s="2" t="s">
        <v>251</v>
      </c>
      <c r="B434" s="6">
        <v>330</v>
      </c>
    </row>
    <row r="435" spans="1:2">
      <c r="A435" s="2" t="s">
        <v>252</v>
      </c>
      <c r="B435" s="6">
        <v>300</v>
      </c>
    </row>
    <row r="436" spans="1:2">
      <c r="A436" s="2" t="s">
        <v>253</v>
      </c>
      <c r="B436" s="6">
        <v>285</v>
      </c>
    </row>
    <row r="437" spans="1:2">
      <c r="A437" s="2" t="s">
        <v>254</v>
      </c>
      <c r="B437" s="6">
        <v>270</v>
      </c>
    </row>
    <row r="438" spans="1:2">
      <c r="A438" s="2" t="s">
        <v>255</v>
      </c>
      <c r="B438" s="6">
        <v>255</v>
      </c>
    </row>
    <row r="439" spans="1:2">
      <c r="A439" s="2" t="s">
        <v>256</v>
      </c>
      <c r="B439" s="6">
        <v>240</v>
      </c>
    </row>
    <row r="440" spans="1:2">
      <c r="A440" s="2" t="s">
        <v>257</v>
      </c>
      <c r="B440" s="6">
        <v>225</v>
      </c>
    </row>
    <row r="441" spans="1:2">
      <c r="A441" s="2" t="s">
        <v>258</v>
      </c>
      <c r="B441" s="6">
        <v>217.5</v>
      </c>
    </row>
    <row r="442" spans="1:2">
      <c r="A442" s="2" t="s">
        <v>259</v>
      </c>
      <c r="B442" s="6">
        <v>210</v>
      </c>
    </row>
    <row r="443" spans="1:2">
      <c r="A443" s="2" t="s">
        <v>260</v>
      </c>
      <c r="B443" s="6">
        <v>202.5</v>
      </c>
    </row>
    <row r="444" spans="1:2">
      <c r="A444" s="2" t="s">
        <v>261</v>
      </c>
      <c r="B444" s="6">
        <v>195</v>
      </c>
    </row>
    <row r="445" spans="1:2">
      <c r="A445" s="2" t="s">
        <v>262</v>
      </c>
      <c r="B445" s="6">
        <v>193.5</v>
      </c>
    </row>
    <row r="446" spans="1:2">
      <c r="A446" s="2" t="s">
        <v>263</v>
      </c>
      <c r="B446" s="6">
        <v>192</v>
      </c>
    </row>
    <row r="447" spans="1:2">
      <c r="A447" s="2" t="s">
        <v>264</v>
      </c>
      <c r="B447" s="6">
        <v>190.5</v>
      </c>
    </row>
    <row r="448" spans="1:2">
      <c r="A448" s="2" t="s">
        <v>265</v>
      </c>
      <c r="B448" s="6">
        <v>189</v>
      </c>
    </row>
    <row r="449" spans="1:2">
      <c r="A449" s="2" t="s">
        <v>266</v>
      </c>
      <c r="B449" s="6">
        <v>187.5</v>
      </c>
    </row>
    <row r="450" spans="1:2">
      <c r="A450" s="2" t="s">
        <v>267</v>
      </c>
      <c r="B450" s="6">
        <v>186</v>
      </c>
    </row>
    <row r="451" spans="1:2">
      <c r="A451" s="2" t="s">
        <v>268</v>
      </c>
      <c r="B451" s="6">
        <v>184.5</v>
      </c>
    </row>
    <row r="452" spans="1:2">
      <c r="A452" s="2" t="s">
        <v>269</v>
      </c>
      <c r="B452" s="6">
        <v>183</v>
      </c>
    </row>
    <row r="453" spans="1:2">
      <c r="A453" s="2" t="s">
        <v>270</v>
      </c>
      <c r="B453" s="6">
        <v>181.5</v>
      </c>
    </row>
    <row r="454" spans="1:2">
      <c r="A454" s="2" t="s">
        <v>271</v>
      </c>
      <c r="B454" s="6">
        <v>180</v>
      </c>
    </row>
    <row r="455" spans="1:2">
      <c r="A455" s="2" t="s">
        <v>272</v>
      </c>
      <c r="B455" s="6">
        <v>178.5</v>
      </c>
    </row>
    <row r="456" spans="1:2">
      <c r="A456" s="2" t="s">
        <v>273</v>
      </c>
      <c r="B456" s="6">
        <v>177</v>
      </c>
    </row>
    <row r="457" spans="1:2">
      <c r="A457" s="2" t="s">
        <v>274</v>
      </c>
      <c r="B457" s="6">
        <v>175.5</v>
      </c>
    </row>
    <row r="458" spans="1:2">
      <c r="A458" s="2" t="s">
        <v>275</v>
      </c>
      <c r="B458" s="6">
        <v>174</v>
      </c>
    </row>
    <row r="459" spans="1:2">
      <c r="A459" s="2" t="s">
        <v>276</v>
      </c>
      <c r="B459" s="6">
        <v>172.5</v>
      </c>
    </row>
    <row r="460" spans="1:2">
      <c r="A460" s="2" t="s">
        <v>277</v>
      </c>
      <c r="B460" s="6">
        <v>171</v>
      </c>
    </row>
    <row r="461" spans="1:2">
      <c r="A461" s="2" t="s">
        <v>278</v>
      </c>
      <c r="B461" s="6">
        <v>169.5</v>
      </c>
    </row>
    <row r="462" spans="1:2">
      <c r="A462" s="2" t="s">
        <v>279</v>
      </c>
      <c r="B462" s="6">
        <v>168</v>
      </c>
    </row>
    <row r="463" spans="1:2">
      <c r="A463" s="2" t="s">
        <v>280</v>
      </c>
      <c r="B463" s="6">
        <v>166.5</v>
      </c>
    </row>
    <row r="464" spans="1:2">
      <c r="A464" s="2" t="s">
        <v>281</v>
      </c>
      <c r="B464" s="6">
        <v>165</v>
      </c>
    </row>
    <row r="465" spans="1:2">
      <c r="A465" s="2" t="s">
        <v>282</v>
      </c>
      <c r="B465" s="6">
        <v>163.5</v>
      </c>
    </row>
    <row r="466" spans="1:2">
      <c r="A466" s="2" t="s">
        <v>283</v>
      </c>
      <c r="B466" s="6">
        <v>162</v>
      </c>
    </row>
    <row r="467" spans="1:2">
      <c r="A467" s="2" t="s">
        <v>284</v>
      </c>
      <c r="B467" s="6">
        <v>160.5</v>
      </c>
    </row>
    <row r="468" spans="1:2">
      <c r="A468" s="2" t="s">
        <v>285</v>
      </c>
      <c r="B468" s="6">
        <v>159</v>
      </c>
    </row>
    <row r="469" spans="1:2">
      <c r="A469" s="2" t="s">
        <v>286</v>
      </c>
      <c r="B469" s="6">
        <v>157.5</v>
      </c>
    </row>
    <row r="470" spans="1:2">
      <c r="A470" s="2" t="s">
        <v>287</v>
      </c>
      <c r="B470" s="6">
        <v>156</v>
      </c>
    </row>
    <row r="471" spans="1:2">
      <c r="A471" s="2" t="s">
        <v>288</v>
      </c>
      <c r="B471" s="6">
        <v>154.5</v>
      </c>
    </row>
    <row r="472" spans="1:2">
      <c r="A472" s="2" t="s">
        <v>289</v>
      </c>
      <c r="B472" s="6">
        <v>153</v>
      </c>
    </row>
    <row r="473" spans="1:2">
      <c r="A473" s="2" t="s">
        <v>290</v>
      </c>
      <c r="B473" s="6">
        <v>151.5</v>
      </c>
    </row>
    <row r="474" spans="1:2">
      <c r="A474" s="2" t="s">
        <v>291</v>
      </c>
      <c r="B474" s="6">
        <v>150</v>
      </c>
    </row>
    <row r="475" spans="1:2">
      <c r="A475" s="2" t="s">
        <v>292</v>
      </c>
      <c r="B475" s="6">
        <v>148.5</v>
      </c>
    </row>
    <row r="476" spans="1:2">
      <c r="A476" s="2" t="s">
        <v>293</v>
      </c>
      <c r="B476" s="6">
        <v>147</v>
      </c>
    </row>
    <row r="477" spans="1:2">
      <c r="A477" s="2" t="s">
        <v>294</v>
      </c>
      <c r="B477" s="6">
        <v>145.5</v>
      </c>
    </row>
    <row r="478" spans="1:2">
      <c r="A478" s="2" t="s">
        <v>295</v>
      </c>
      <c r="B478" s="6">
        <v>144</v>
      </c>
    </row>
    <row r="479" spans="1:2">
      <c r="A479" s="2" t="s">
        <v>296</v>
      </c>
      <c r="B479" s="6">
        <v>142.5</v>
      </c>
    </row>
    <row r="480" spans="1:2">
      <c r="A480" s="2" t="s">
        <v>297</v>
      </c>
      <c r="B480" s="6">
        <v>141</v>
      </c>
    </row>
    <row r="481" spans="1:2">
      <c r="A481" s="2" t="s">
        <v>298</v>
      </c>
      <c r="B481" s="6">
        <v>139.5</v>
      </c>
    </row>
    <row r="482" spans="1:2">
      <c r="A482" s="2" t="s">
        <v>299</v>
      </c>
      <c r="B482" s="6">
        <v>138</v>
      </c>
    </row>
    <row r="483" spans="1:2">
      <c r="A483" s="2" t="s">
        <v>300</v>
      </c>
      <c r="B483" s="6">
        <v>136.5</v>
      </c>
    </row>
    <row r="484" spans="1:2">
      <c r="A484" s="2" t="s">
        <v>301</v>
      </c>
      <c r="B484" s="6">
        <v>135</v>
      </c>
    </row>
    <row r="485" spans="1:2">
      <c r="A485" s="2" t="s">
        <v>302</v>
      </c>
      <c r="B485" s="6">
        <v>133.5</v>
      </c>
    </row>
    <row r="486" spans="1:2">
      <c r="A486" s="2" t="s">
        <v>303</v>
      </c>
      <c r="B486" s="6">
        <v>132</v>
      </c>
    </row>
    <row r="487" spans="1:2">
      <c r="A487" s="2" t="s">
        <v>304</v>
      </c>
      <c r="B487" s="6">
        <v>130.5</v>
      </c>
    </row>
    <row r="488" spans="1:2">
      <c r="A488" s="2" t="s">
        <v>305</v>
      </c>
      <c r="B488" s="6">
        <v>129</v>
      </c>
    </row>
    <row r="489" spans="1:2">
      <c r="A489" s="2" t="s">
        <v>306</v>
      </c>
      <c r="B489" s="6">
        <v>127.5</v>
      </c>
    </row>
    <row r="490" spans="1:2">
      <c r="A490" s="2" t="s">
        <v>307</v>
      </c>
      <c r="B490" s="6">
        <v>126</v>
      </c>
    </row>
    <row r="491" spans="1:2">
      <c r="A491" s="2" t="s">
        <v>308</v>
      </c>
      <c r="B491" s="6">
        <v>124.5</v>
      </c>
    </row>
    <row r="492" spans="1:2">
      <c r="A492" s="2" t="s">
        <v>309</v>
      </c>
      <c r="B492" s="6">
        <v>123</v>
      </c>
    </row>
    <row r="493" spans="1:2">
      <c r="A493" s="2" t="s">
        <v>310</v>
      </c>
      <c r="B493" s="6">
        <v>121.5</v>
      </c>
    </row>
    <row r="494" spans="1:2">
      <c r="A494" s="2" t="s">
        <v>311</v>
      </c>
      <c r="B494" s="6">
        <v>120</v>
      </c>
    </row>
    <row r="495" spans="1:2">
      <c r="A495" s="2" t="s">
        <v>312</v>
      </c>
      <c r="B495" s="6">
        <v>118.5</v>
      </c>
    </row>
    <row r="496" spans="1:2">
      <c r="A496" s="2" t="s">
        <v>313</v>
      </c>
      <c r="B496" s="6">
        <v>117</v>
      </c>
    </row>
    <row r="497" spans="1:2">
      <c r="A497" s="2" t="s">
        <v>314</v>
      </c>
      <c r="B497" s="6">
        <v>115.5</v>
      </c>
    </row>
    <row r="498" spans="1:2">
      <c r="A498" s="2" t="s">
        <v>315</v>
      </c>
      <c r="B498" s="6">
        <v>114</v>
      </c>
    </row>
    <row r="499" spans="1:2">
      <c r="A499" s="2" t="s">
        <v>316</v>
      </c>
      <c r="B499" s="6">
        <v>112.5</v>
      </c>
    </row>
    <row r="500" spans="1:2">
      <c r="A500" s="2" t="s">
        <v>317</v>
      </c>
      <c r="B500" s="6">
        <v>111</v>
      </c>
    </row>
    <row r="501" spans="1:2">
      <c r="A501" s="2" t="s">
        <v>318</v>
      </c>
      <c r="B501" s="6">
        <v>109.5</v>
      </c>
    </row>
    <row r="502" spans="1:2">
      <c r="A502" s="2" t="s">
        <v>319</v>
      </c>
      <c r="B502" s="6">
        <v>108</v>
      </c>
    </row>
    <row r="503" spans="1:2">
      <c r="A503" s="2" t="s">
        <v>320</v>
      </c>
      <c r="B503" s="6">
        <v>106.5</v>
      </c>
    </row>
    <row r="504" spans="1:2">
      <c r="A504" s="2" t="s">
        <v>321</v>
      </c>
      <c r="B504" s="6">
        <v>105</v>
      </c>
    </row>
    <row r="505" spans="1:2">
      <c r="A505" s="2" t="s">
        <v>322</v>
      </c>
      <c r="B505" s="6">
        <v>103.5</v>
      </c>
    </row>
    <row r="506" spans="1:2">
      <c r="A506" s="2" t="s">
        <v>323</v>
      </c>
      <c r="B506" s="6">
        <v>102</v>
      </c>
    </row>
    <row r="507" spans="1:2">
      <c r="A507" s="2" t="s">
        <v>324</v>
      </c>
      <c r="B507" s="6">
        <v>100.5</v>
      </c>
    </row>
    <row r="508" spans="1:2">
      <c r="A508" s="2" t="s">
        <v>718</v>
      </c>
      <c r="B508" s="6">
        <v>99</v>
      </c>
    </row>
    <row r="509" spans="1:2">
      <c r="A509" s="2" t="s">
        <v>719</v>
      </c>
      <c r="B509" s="6">
        <v>97.5</v>
      </c>
    </row>
    <row r="510" spans="1:2">
      <c r="A510" s="2" t="s">
        <v>720</v>
      </c>
      <c r="B510" s="6">
        <v>96</v>
      </c>
    </row>
    <row r="511" spans="1:2">
      <c r="A511" s="2" t="s">
        <v>721</v>
      </c>
      <c r="B511" s="6">
        <v>94.5</v>
      </c>
    </row>
    <row r="512" spans="1:2">
      <c r="A512" s="2" t="s">
        <v>722</v>
      </c>
      <c r="B512" s="6">
        <v>93</v>
      </c>
    </row>
    <row r="513" spans="1:2">
      <c r="A513" s="2" t="s">
        <v>723</v>
      </c>
      <c r="B513" s="6">
        <v>91.5</v>
      </c>
    </row>
    <row r="514" spans="1:2">
      <c r="A514" s="2" t="s">
        <v>724</v>
      </c>
      <c r="B514" s="6">
        <v>90</v>
      </c>
    </row>
    <row r="515" spans="1:2">
      <c r="A515" s="2" t="s">
        <v>725</v>
      </c>
      <c r="B515" s="6">
        <v>88.5</v>
      </c>
    </row>
    <row r="516" spans="1:2">
      <c r="A516" s="2" t="s">
        <v>726</v>
      </c>
      <c r="B516" s="6">
        <v>87</v>
      </c>
    </row>
    <row r="517" spans="1:2">
      <c r="A517" s="2" t="s">
        <v>727</v>
      </c>
      <c r="B517" s="6">
        <v>85.5</v>
      </c>
    </row>
    <row r="518" spans="1:2">
      <c r="A518" s="2" t="s">
        <v>728</v>
      </c>
      <c r="B518" s="6">
        <v>84</v>
      </c>
    </row>
    <row r="519" spans="1:2">
      <c r="A519" s="2" t="s">
        <v>729</v>
      </c>
      <c r="B519" s="6">
        <v>82.5</v>
      </c>
    </row>
    <row r="520" spans="1:2">
      <c r="A520" s="2" t="s">
        <v>730</v>
      </c>
      <c r="B520" s="6">
        <v>81</v>
      </c>
    </row>
    <row r="521" spans="1:2">
      <c r="A521" s="2" t="s">
        <v>731</v>
      </c>
      <c r="B521" s="6">
        <v>79.5</v>
      </c>
    </row>
    <row r="522" spans="1:2">
      <c r="A522" s="2" t="s">
        <v>732</v>
      </c>
      <c r="B522" s="6">
        <v>78</v>
      </c>
    </row>
    <row r="523" spans="1:2">
      <c r="A523" s="2" t="s">
        <v>733</v>
      </c>
      <c r="B523" s="6">
        <v>76.5</v>
      </c>
    </row>
    <row r="524" spans="1:2">
      <c r="A524" s="2" t="s">
        <v>734</v>
      </c>
      <c r="B524" s="6">
        <v>75</v>
      </c>
    </row>
    <row r="525" spans="1:2">
      <c r="A525" s="2" t="s">
        <v>735</v>
      </c>
      <c r="B525" s="6">
        <v>73.5</v>
      </c>
    </row>
    <row r="526" spans="1:2">
      <c r="A526" s="2" t="s">
        <v>736</v>
      </c>
      <c r="B526" s="6">
        <v>72</v>
      </c>
    </row>
    <row r="527" spans="1:2">
      <c r="A527" s="2" t="s">
        <v>737</v>
      </c>
      <c r="B527" s="6">
        <v>70.5</v>
      </c>
    </row>
    <row r="528" spans="1:2">
      <c r="A528" s="2" t="s">
        <v>738</v>
      </c>
      <c r="B528" s="6">
        <v>69</v>
      </c>
    </row>
    <row r="529" spans="1:2">
      <c r="A529" s="2" t="s">
        <v>739</v>
      </c>
      <c r="B529" s="6">
        <v>67.5</v>
      </c>
    </row>
    <row r="530" spans="1:2">
      <c r="A530" s="2" t="s">
        <v>740</v>
      </c>
      <c r="B530" s="6">
        <v>66</v>
      </c>
    </row>
    <row r="531" spans="1:2">
      <c r="A531" s="2" t="s">
        <v>741</v>
      </c>
      <c r="B531" s="6">
        <v>64.5</v>
      </c>
    </row>
    <row r="532" spans="1:2">
      <c r="A532" s="2" t="s">
        <v>742</v>
      </c>
      <c r="B532" s="6">
        <v>63</v>
      </c>
    </row>
    <row r="533" spans="1:2">
      <c r="A533" s="2" t="s">
        <v>743</v>
      </c>
      <c r="B533" s="6">
        <v>61.5</v>
      </c>
    </row>
    <row r="534" spans="1:2">
      <c r="A534" s="2" t="s">
        <v>744</v>
      </c>
      <c r="B534" s="6">
        <v>60</v>
      </c>
    </row>
    <row r="535" spans="1:2">
      <c r="A535" s="2" t="s">
        <v>745</v>
      </c>
      <c r="B535" s="6">
        <v>58.5</v>
      </c>
    </row>
    <row r="536" spans="1:2">
      <c r="A536" s="2" t="s">
        <v>746</v>
      </c>
      <c r="B536" s="6">
        <v>57</v>
      </c>
    </row>
    <row r="537" spans="1:2">
      <c r="A537" s="2" t="s">
        <v>747</v>
      </c>
      <c r="B537" s="6">
        <v>55.5</v>
      </c>
    </row>
    <row r="538" spans="1:2">
      <c r="A538" s="2" t="s">
        <v>748</v>
      </c>
      <c r="B538" s="6">
        <v>54</v>
      </c>
    </row>
    <row r="539" spans="1:2">
      <c r="A539" s="2" t="s">
        <v>749</v>
      </c>
      <c r="B539" s="6">
        <v>52.5</v>
      </c>
    </row>
    <row r="540" spans="1:2">
      <c r="A540" s="2" t="s">
        <v>750</v>
      </c>
      <c r="B540" s="6">
        <v>51</v>
      </c>
    </row>
    <row r="541" spans="1:2">
      <c r="A541" s="2" t="s">
        <v>751</v>
      </c>
      <c r="B541" s="6">
        <v>49.5</v>
      </c>
    </row>
    <row r="542" spans="1:2">
      <c r="A542" s="2" t="s">
        <v>752</v>
      </c>
      <c r="B542" s="6">
        <v>48</v>
      </c>
    </row>
    <row r="543" spans="1:2">
      <c r="A543" s="2" t="s">
        <v>753</v>
      </c>
      <c r="B543" s="6">
        <v>46.5</v>
      </c>
    </row>
    <row r="544" spans="1:2">
      <c r="A544" s="2" t="s">
        <v>754</v>
      </c>
      <c r="B544" s="6">
        <v>45</v>
      </c>
    </row>
    <row r="545" spans="1:2">
      <c r="A545" s="2" t="s">
        <v>755</v>
      </c>
      <c r="B545" s="6">
        <v>43.5</v>
      </c>
    </row>
    <row r="546" spans="1:2">
      <c r="A546" s="2" t="s">
        <v>756</v>
      </c>
      <c r="B546" s="6">
        <v>42</v>
      </c>
    </row>
    <row r="547" spans="1:2">
      <c r="A547" s="2" t="s">
        <v>757</v>
      </c>
      <c r="B547" s="6">
        <v>40.5</v>
      </c>
    </row>
    <row r="548" spans="1:2">
      <c r="A548" s="2" t="s">
        <v>758</v>
      </c>
      <c r="B548" s="6">
        <v>39</v>
      </c>
    </row>
    <row r="549" spans="1:2">
      <c r="A549" s="2" t="s">
        <v>759</v>
      </c>
      <c r="B549" s="6">
        <v>37.5</v>
      </c>
    </row>
    <row r="550" spans="1:2">
      <c r="A550" s="2" t="s">
        <v>760</v>
      </c>
      <c r="B550" s="6">
        <v>36</v>
      </c>
    </row>
    <row r="551" spans="1:2">
      <c r="A551" s="2" t="s">
        <v>761</v>
      </c>
      <c r="B551" s="6">
        <v>34.5</v>
      </c>
    </row>
    <row r="552" spans="1:2">
      <c r="A552" s="2" t="s">
        <v>762</v>
      </c>
      <c r="B552" s="6">
        <v>33</v>
      </c>
    </row>
    <row r="553" spans="1:2">
      <c r="A553" s="2" t="s">
        <v>763</v>
      </c>
      <c r="B553" s="6">
        <v>31.5</v>
      </c>
    </row>
    <row r="554" spans="1:2">
      <c r="A554" s="2" t="s">
        <v>764</v>
      </c>
      <c r="B554" s="6">
        <v>30</v>
      </c>
    </row>
    <row r="555" spans="1:2">
      <c r="A555" s="2" t="s">
        <v>765</v>
      </c>
      <c r="B555" s="6">
        <v>28.5</v>
      </c>
    </row>
    <row r="556" spans="1:2">
      <c r="A556" s="2" t="s">
        <v>766</v>
      </c>
      <c r="B556" s="6">
        <v>27</v>
      </c>
    </row>
    <row r="557" spans="1:2">
      <c r="A557" s="2" t="s">
        <v>767</v>
      </c>
      <c r="B557" s="6">
        <v>25.5</v>
      </c>
    </row>
    <row r="558" spans="1:2">
      <c r="A558" s="2" t="s">
        <v>768</v>
      </c>
      <c r="B558" s="6">
        <v>24</v>
      </c>
    </row>
    <row r="559" spans="1:2">
      <c r="A559" s="2" t="s">
        <v>769</v>
      </c>
      <c r="B559" s="6">
        <v>22.5</v>
      </c>
    </row>
    <row r="560" spans="1:2">
      <c r="A560" s="2" t="s">
        <v>770</v>
      </c>
      <c r="B560" s="6">
        <v>21</v>
      </c>
    </row>
    <row r="561" spans="1:2">
      <c r="A561" s="2" t="s">
        <v>771</v>
      </c>
      <c r="B561" s="6">
        <v>19.5</v>
      </c>
    </row>
    <row r="562" spans="1:2">
      <c r="A562" s="2" t="s">
        <v>772</v>
      </c>
      <c r="B562" s="6">
        <v>18</v>
      </c>
    </row>
    <row r="563" spans="1:2">
      <c r="A563" s="2" t="s">
        <v>773</v>
      </c>
      <c r="B563" s="6">
        <v>16.5</v>
      </c>
    </row>
    <row r="564" spans="1:2">
      <c r="A564" s="2" t="s">
        <v>774</v>
      </c>
      <c r="B564" s="6">
        <v>15</v>
      </c>
    </row>
    <row r="565" spans="1:2">
      <c r="A565" s="2" t="s">
        <v>775</v>
      </c>
      <c r="B565" s="6">
        <v>13.5</v>
      </c>
    </row>
    <row r="566" spans="1:2">
      <c r="A566" s="2" t="s">
        <v>776</v>
      </c>
      <c r="B566" s="6">
        <v>12</v>
      </c>
    </row>
    <row r="567" spans="1:2">
      <c r="A567" s="2" t="s">
        <v>777</v>
      </c>
      <c r="B567" s="6">
        <v>10.5</v>
      </c>
    </row>
    <row r="568" spans="1:2">
      <c r="A568" s="2" t="s">
        <v>778</v>
      </c>
      <c r="B568" s="6">
        <v>9</v>
      </c>
    </row>
    <row r="569" spans="1:2">
      <c r="A569" s="2" t="s">
        <v>779</v>
      </c>
      <c r="B569" s="6">
        <v>7.5</v>
      </c>
    </row>
    <row r="570" spans="1:2">
      <c r="A570" s="2" t="s">
        <v>780</v>
      </c>
      <c r="B570" s="6">
        <v>6</v>
      </c>
    </row>
    <row r="571" spans="1:2">
      <c r="A571" s="2" t="s">
        <v>781</v>
      </c>
      <c r="B571" s="6">
        <v>4.5</v>
      </c>
    </row>
    <row r="572" spans="1:2">
      <c r="A572" s="2" t="s">
        <v>782</v>
      </c>
      <c r="B572" s="6">
        <v>3</v>
      </c>
    </row>
    <row r="573" spans="1:2">
      <c r="A573" s="2" t="s">
        <v>783</v>
      </c>
      <c r="B573" s="6">
        <v>1.5</v>
      </c>
    </row>
    <row r="574" spans="1:2">
      <c r="A574" s="2" t="s">
        <v>784</v>
      </c>
      <c r="B574" s="6">
        <v>0</v>
      </c>
    </row>
    <row r="575" spans="1:2">
      <c r="A575" s="2" t="s">
        <v>325</v>
      </c>
      <c r="B575" s="5">
        <v>600</v>
      </c>
    </row>
    <row r="576" spans="1:2">
      <c r="A576" s="2" t="s">
        <v>326</v>
      </c>
      <c r="B576" s="5">
        <v>500</v>
      </c>
    </row>
    <row r="577" spans="1:2">
      <c r="A577" s="2" t="s">
        <v>327</v>
      </c>
      <c r="B577" s="5">
        <v>440</v>
      </c>
    </row>
    <row r="578" spans="1:2">
      <c r="A578" s="2" t="s">
        <v>328</v>
      </c>
      <c r="B578" s="5">
        <v>400</v>
      </c>
    </row>
    <row r="579" spans="1:2">
      <c r="A579" s="2" t="s">
        <v>329</v>
      </c>
      <c r="B579" s="5">
        <v>380</v>
      </c>
    </row>
    <row r="580" spans="1:2">
      <c r="A580" s="2" t="s">
        <v>330</v>
      </c>
      <c r="B580" s="5">
        <v>360</v>
      </c>
    </row>
    <row r="581" spans="1:2">
      <c r="A581" s="2" t="s">
        <v>331</v>
      </c>
      <c r="B581" s="5">
        <v>340</v>
      </c>
    </row>
    <row r="582" spans="1:2">
      <c r="A582" s="2" t="s">
        <v>332</v>
      </c>
      <c r="B582" s="5">
        <v>320</v>
      </c>
    </row>
    <row r="583" spans="1:2">
      <c r="A583" s="2" t="s">
        <v>333</v>
      </c>
      <c r="B583" s="5">
        <v>300</v>
      </c>
    </row>
    <row r="584" spans="1:2">
      <c r="A584" s="2" t="s">
        <v>334</v>
      </c>
      <c r="B584" s="5">
        <v>290</v>
      </c>
    </row>
    <row r="585" spans="1:2">
      <c r="A585" s="2" t="s">
        <v>335</v>
      </c>
      <c r="B585" s="5">
        <v>280</v>
      </c>
    </row>
    <row r="586" spans="1:2">
      <c r="A586" s="2" t="s">
        <v>336</v>
      </c>
      <c r="B586" s="5">
        <v>270</v>
      </c>
    </row>
    <row r="587" spans="1:2">
      <c r="A587" s="2" t="s">
        <v>337</v>
      </c>
      <c r="B587" s="5">
        <v>260</v>
      </c>
    </row>
    <row r="588" spans="1:2">
      <c r="A588" s="2" t="s">
        <v>338</v>
      </c>
      <c r="B588" s="5">
        <v>258</v>
      </c>
    </row>
    <row r="589" spans="1:2">
      <c r="A589" s="2" t="s">
        <v>339</v>
      </c>
      <c r="B589" s="5">
        <v>256</v>
      </c>
    </row>
    <row r="590" spans="1:2">
      <c r="A590" s="2" t="s">
        <v>340</v>
      </c>
      <c r="B590" s="5">
        <v>254</v>
      </c>
    </row>
    <row r="591" spans="1:2">
      <c r="A591" s="2" t="s">
        <v>341</v>
      </c>
      <c r="B591" s="5">
        <v>252</v>
      </c>
    </row>
    <row r="592" spans="1:2">
      <c r="A592" s="2" t="s">
        <v>342</v>
      </c>
      <c r="B592" s="5">
        <v>250</v>
      </c>
    </row>
    <row r="593" spans="1:2">
      <c r="A593" s="2" t="s">
        <v>343</v>
      </c>
      <c r="B593" s="5">
        <v>248</v>
      </c>
    </row>
    <row r="594" spans="1:2">
      <c r="A594" s="2" t="s">
        <v>344</v>
      </c>
      <c r="B594" s="5">
        <v>246</v>
      </c>
    </row>
    <row r="595" spans="1:2">
      <c r="A595" s="2" t="s">
        <v>345</v>
      </c>
      <c r="B595" s="5">
        <v>244</v>
      </c>
    </row>
    <row r="596" spans="1:2">
      <c r="A596" s="2" t="s">
        <v>346</v>
      </c>
      <c r="B596" s="5">
        <v>242</v>
      </c>
    </row>
    <row r="597" spans="1:2">
      <c r="A597" s="2" t="s">
        <v>347</v>
      </c>
      <c r="B597" s="5">
        <v>240</v>
      </c>
    </row>
    <row r="598" spans="1:2">
      <c r="A598" s="2" t="s">
        <v>348</v>
      </c>
      <c r="B598" s="5">
        <v>238</v>
      </c>
    </row>
    <row r="599" spans="1:2">
      <c r="A599" s="2" t="s">
        <v>349</v>
      </c>
      <c r="B599" s="5">
        <v>236</v>
      </c>
    </row>
    <row r="600" spans="1:2">
      <c r="A600" s="2" t="s">
        <v>350</v>
      </c>
      <c r="B600" s="5">
        <v>234</v>
      </c>
    </row>
    <row r="601" spans="1:2">
      <c r="A601" s="2" t="s">
        <v>351</v>
      </c>
      <c r="B601" s="5">
        <v>232</v>
      </c>
    </row>
    <row r="602" spans="1:2">
      <c r="A602" s="2" t="s">
        <v>352</v>
      </c>
      <c r="B602" s="5">
        <v>230</v>
      </c>
    </row>
    <row r="603" spans="1:2">
      <c r="A603" s="2" t="s">
        <v>353</v>
      </c>
      <c r="B603" s="5">
        <v>228</v>
      </c>
    </row>
    <row r="604" spans="1:2">
      <c r="A604" s="2" t="s">
        <v>354</v>
      </c>
      <c r="B604" s="5">
        <v>226</v>
      </c>
    </row>
    <row r="605" spans="1:2">
      <c r="A605" s="2" t="s">
        <v>355</v>
      </c>
      <c r="B605" s="5">
        <v>224</v>
      </c>
    </row>
    <row r="606" spans="1:2">
      <c r="A606" s="2" t="s">
        <v>356</v>
      </c>
      <c r="B606" s="5">
        <v>222</v>
      </c>
    </row>
    <row r="607" spans="1:2">
      <c r="A607" s="2" t="s">
        <v>357</v>
      </c>
      <c r="B607" s="5">
        <v>220</v>
      </c>
    </row>
    <row r="608" spans="1:2">
      <c r="A608" s="2" t="s">
        <v>358</v>
      </c>
      <c r="B608" s="5">
        <v>218</v>
      </c>
    </row>
    <row r="609" spans="1:2">
      <c r="A609" s="2" t="s">
        <v>359</v>
      </c>
      <c r="B609" s="5">
        <v>216</v>
      </c>
    </row>
    <row r="610" spans="1:2">
      <c r="A610" s="2" t="s">
        <v>360</v>
      </c>
      <c r="B610" s="5">
        <v>214</v>
      </c>
    </row>
    <row r="611" spans="1:2">
      <c r="A611" s="2" t="s">
        <v>361</v>
      </c>
      <c r="B611" s="5">
        <v>212</v>
      </c>
    </row>
    <row r="612" spans="1:2">
      <c r="A612" s="2" t="s">
        <v>362</v>
      </c>
      <c r="B612" s="5">
        <v>210</v>
      </c>
    </row>
    <row r="613" spans="1:2">
      <c r="A613" s="2" t="s">
        <v>363</v>
      </c>
      <c r="B613" s="5">
        <v>208</v>
      </c>
    </row>
    <row r="614" spans="1:2">
      <c r="A614" s="2" t="s">
        <v>364</v>
      </c>
      <c r="B614" s="5">
        <v>206</v>
      </c>
    </row>
    <row r="615" spans="1:2">
      <c r="A615" s="2" t="s">
        <v>365</v>
      </c>
      <c r="B615" s="5">
        <v>204</v>
      </c>
    </row>
    <row r="616" spans="1:2">
      <c r="A616" s="2" t="s">
        <v>366</v>
      </c>
      <c r="B616" s="5">
        <v>202</v>
      </c>
    </row>
    <row r="617" spans="1:2">
      <c r="A617" s="2" t="s">
        <v>367</v>
      </c>
      <c r="B617" s="5">
        <v>200</v>
      </c>
    </row>
    <row r="618" spans="1:2">
      <c r="A618" s="2" t="s">
        <v>368</v>
      </c>
      <c r="B618" s="5">
        <v>198</v>
      </c>
    </row>
    <row r="619" spans="1:2">
      <c r="A619" s="2" t="s">
        <v>369</v>
      </c>
      <c r="B619" s="5">
        <v>196</v>
      </c>
    </row>
    <row r="620" spans="1:2">
      <c r="A620" s="2" t="s">
        <v>370</v>
      </c>
      <c r="B620" s="5">
        <v>194</v>
      </c>
    </row>
    <row r="621" spans="1:2">
      <c r="A621" s="2" t="s">
        <v>371</v>
      </c>
      <c r="B621" s="5">
        <v>192</v>
      </c>
    </row>
    <row r="622" spans="1:2">
      <c r="A622" s="2" t="s">
        <v>372</v>
      </c>
      <c r="B622" s="5">
        <v>190</v>
      </c>
    </row>
    <row r="623" spans="1:2">
      <c r="A623" s="2" t="s">
        <v>373</v>
      </c>
      <c r="B623" s="5">
        <v>188</v>
      </c>
    </row>
    <row r="624" spans="1:2">
      <c r="A624" s="2" t="s">
        <v>374</v>
      </c>
      <c r="B624" s="5">
        <v>186</v>
      </c>
    </row>
    <row r="625" spans="1:2">
      <c r="A625" s="2" t="s">
        <v>375</v>
      </c>
      <c r="B625" s="5">
        <v>184</v>
      </c>
    </row>
    <row r="626" spans="1:2">
      <c r="A626" s="2" t="s">
        <v>376</v>
      </c>
      <c r="B626" s="5">
        <v>182</v>
      </c>
    </row>
    <row r="627" spans="1:2">
      <c r="A627" s="2" t="s">
        <v>377</v>
      </c>
      <c r="B627" s="5">
        <v>180</v>
      </c>
    </row>
    <row r="628" spans="1:2">
      <c r="A628" s="2" t="s">
        <v>378</v>
      </c>
      <c r="B628" s="5">
        <v>178</v>
      </c>
    </row>
    <row r="629" spans="1:2">
      <c r="A629" s="2" t="s">
        <v>379</v>
      </c>
      <c r="B629" s="5">
        <v>176</v>
      </c>
    </row>
    <row r="630" spans="1:2">
      <c r="A630" s="2" t="s">
        <v>380</v>
      </c>
      <c r="B630" s="5">
        <v>174</v>
      </c>
    </row>
    <row r="631" spans="1:2">
      <c r="A631" s="2" t="s">
        <v>381</v>
      </c>
      <c r="B631" s="5">
        <v>172</v>
      </c>
    </row>
    <row r="632" spans="1:2">
      <c r="A632" s="2" t="s">
        <v>382</v>
      </c>
      <c r="B632" s="5">
        <v>170</v>
      </c>
    </row>
    <row r="633" spans="1:2">
      <c r="A633" s="2" t="s">
        <v>383</v>
      </c>
      <c r="B633" s="5">
        <v>168</v>
      </c>
    </row>
    <row r="634" spans="1:2">
      <c r="A634" s="2" t="s">
        <v>384</v>
      </c>
      <c r="B634" s="5">
        <v>166</v>
      </c>
    </row>
    <row r="635" spans="1:2">
      <c r="A635" s="2" t="s">
        <v>385</v>
      </c>
      <c r="B635" s="5">
        <v>164</v>
      </c>
    </row>
    <row r="636" spans="1:2">
      <c r="A636" s="2" t="s">
        <v>386</v>
      </c>
      <c r="B636" s="5">
        <v>162</v>
      </c>
    </row>
    <row r="637" spans="1:2">
      <c r="A637" s="2" t="s">
        <v>387</v>
      </c>
      <c r="B637" s="5">
        <v>160</v>
      </c>
    </row>
    <row r="638" spans="1:2">
      <c r="A638" s="2" t="s">
        <v>388</v>
      </c>
      <c r="B638" s="5">
        <v>158</v>
      </c>
    </row>
    <row r="639" spans="1:2">
      <c r="A639" s="2" t="s">
        <v>389</v>
      </c>
      <c r="B639" s="5">
        <v>156</v>
      </c>
    </row>
    <row r="640" spans="1:2">
      <c r="A640" s="2" t="s">
        <v>390</v>
      </c>
      <c r="B640" s="5">
        <v>154</v>
      </c>
    </row>
    <row r="641" spans="1:2">
      <c r="A641" s="2" t="s">
        <v>391</v>
      </c>
      <c r="B641" s="5">
        <v>152</v>
      </c>
    </row>
    <row r="642" spans="1:2">
      <c r="A642" s="2" t="s">
        <v>392</v>
      </c>
      <c r="B642" s="5">
        <v>150</v>
      </c>
    </row>
    <row r="643" spans="1:2">
      <c r="A643" s="2" t="s">
        <v>393</v>
      </c>
      <c r="B643" s="5">
        <v>148</v>
      </c>
    </row>
    <row r="644" spans="1:2">
      <c r="A644" s="2" t="s">
        <v>394</v>
      </c>
      <c r="B644" s="5">
        <v>146</v>
      </c>
    </row>
    <row r="645" spans="1:2">
      <c r="A645" s="2" t="s">
        <v>395</v>
      </c>
      <c r="B645" s="5">
        <v>144</v>
      </c>
    </row>
    <row r="646" spans="1:2">
      <c r="A646" s="2" t="s">
        <v>396</v>
      </c>
      <c r="B646" s="5">
        <v>142</v>
      </c>
    </row>
    <row r="647" spans="1:2">
      <c r="A647" s="2" t="s">
        <v>397</v>
      </c>
      <c r="B647" s="5">
        <v>140</v>
      </c>
    </row>
    <row r="648" spans="1:2">
      <c r="A648" s="2" t="s">
        <v>398</v>
      </c>
      <c r="B648" s="5">
        <v>138</v>
      </c>
    </row>
    <row r="649" spans="1:2">
      <c r="A649" s="2" t="s">
        <v>399</v>
      </c>
      <c r="B649" s="5">
        <v>136</v>
      </c>
    </row>
    <row r="650" spans="1:2">
      <c r="A650" s="2" t="s">
        <v>400</v>
      </c>
      <c r="B650" s="5">
        <v>134</v>
      </c>
    </row>
    <row r="651" spans="1:2">
      <c r="A651" s="2" t="s">
        <v>554</v>
      </c>
      <c r="B651" s="5">
        <v>132</v>
      </c>
    </row>
    <row r="652" spans="1:2">
      <c r="A652" s="2" t="s">
        <v>555</v>
      </c>
      <c r="B652" s="5">
        <v>130</v>
      </c>
    </row>
    <row r="653" spans="1:2">
      <c r="A653" s="2" t="s">
        <v>556</v>
      </c>
      <c r="B653" s="5">
        <v>128</v>
      </c>
    </row>
    <row r="654" spans="1:2">
      <c r="A654" s="2" t="s">
        <v>557</v>
      </c>
      <c r="B654" s="5">
        <v>126</v>
      </c>
    </row>
    <row r="655" spans="1:2">
      <c r="A655" s="2" t="s">
        <v>558</v>
      </c>
      <c r="B655" s="5">
        <v>124</v>
      </c>
    </row>
    <row r="656" spans="1:2">
      <c r="A656" s="2" t="s">
        <v>559</v>
      </c>
      <c r="B656" s="5">
        <v>122</v>
      </c>
    </row>
    <row r="657" spans="1:2">
      <c r="A657" s="2" t="s">
        <v>560</v>
      </c>
      <c r="B657" s="5">
        <v>120</v>
      </c>
    </row>
    <row r="658" spans="1:2">
      <c r="A658" s="2" t="s">
        <v>561</v>
      </c>
      <c r="B658" s="5">
        <v>118</v>
      </c>
    </row>
    <row r="659" spans="1:2">
      <c r="A659" s="2" t="s">
        <v>562</v>
      </c>
      <c r="B659" s="5">
        <v>116</v>
      </c>
    </row>
    <row r="660" spans="1:2">
      <c r="A660" s="2" t="s">
        <v>563</v>
      </c>
      <c r="B660" s="5">
        <v>114</v>
      </c>
    </row>
    <row r="661" spans="1:2">
      <c r="A661" s="2" t="s">
        <v>564</v>
      </c>
      <c r="B661" s="5">
        <v>112</v>
      </c>
    </row>
    <row r="662" spans="1:2">
      <c r="A662" s="2" t="s">
        <v>565</v>
      </c>
      <c r="B662" s="5">
        <v>110</v>
      </c>
    </row>
    <row r="663" spans="1:2">
      <c r="A663" s="2" t="s">
        <v>566</v>
      </c>
      <c r="B663" s="5">
        <v>108</v>
      </c>
    </row>
    <row r="664" spans="1:2">
      <c r="A664" s="2" t="s">
        <v>567</v>
      </c>
      <c r="B664" s="5">
        <v>106</v>
      </c>
    </row>
    <row r="665" spans="1:2">
      <c r="A665" s="2" t="s">
        <v>568</v>
      </c>
      <c r="B665" s="5">
        <v>104</v>
      </c>
    </row>
    <row r="666" spans="1:2">
      <c r="A666" s="2" t="s">
        <v>569</v>
      </c>
      <c r="B666" s="5">
        <v>102</v>
      </c>
    </row>
    <row r="667" spans="1:2">
      <c r="A667" s="2" t="s">
        <v>570</v>
      </c>
      <c r="B667" s="5">
        <v>100</v>
      </c>
    </row>
    <row r="668" spans="1:2">
      <c r="A668" s="2" t="s">
        <v>571</v>
      </c>
      <c r="B668" s="5">
        <v>98</v>
      </c>
    </row>
    <row r="669" spans="1:2">
      <c r="A669" s="2" t="s">
        <v>572</v>
      </c>
      <c r="B669" s="5">
        <v>96</v>
      </c>
    </row>
    <row r="670" spans="1:2">
      <c r="A670" s="2" t="s">
        <v>573</v>
      </c>
      <c r="B670" s="5">
        <v>94</v>
      </c>
    </row>
    <row r="671" spans="1:2">
      <c r="A671" s="2" t="s">
        <v>574</v>
      </c>
      <c r="B671" s="5">
        <v>92</v>
      </c>
    </row>
    <row r="672" spans="1:2">
      <c r="A672" s="2" t="s">
        <v>575</v>
      </c>
      <c r="B672" s="5">
        <v>90</v>
      </c>
    </row>
    <row r="673" spans="1:2">
      <c r="A673" s="2" t="s">
        <v>576</v>
      </c>
      <c r="B673" s="5">
        <v>88</v>
      </c>
    </row>
    <row r="674" spans="1:2">
      <c r="A674" s="2" t="s">
        <v>577</v>
      </c>
      <c r="B674" s="5">
        <v>86</v>
      </c>
    </row>
    <row r="675" spans="1:2">
      <c r="A675" s="2" t="s">
        <v>578</v>
      </c>
      <c r="B675" s="5">
        <v>84</v>
      </c>
    </row>
    <row r="676" spans="1:2">
      <c r="A676" s="2" t="s">
        <v>579</v>
      </c>
      <c r="B676" s="5">
        <v>82</v>
      </c>
    </row>
    <row r="677" spans="1:2">
      <c r="A677" s="2" t="s">
        <v>580</v>
      </c>
      <c r="B677" s="5">
        <v>80</v>
      </c>
    </row>
    <row r="678" spans="1:2">
      <c r="A678" s="2" t="s">
        <v>581</v>
      </c>
      <c r="B678" s="5">
        <v>78</v>
      </c>
    </row>
    <row r="679" spans="1:2">
      <c r="A679" s="2" t="s">
        <v>582</v>
      </c>
      <c r="B679" s="5">
        <v>76</v>
      </c>
    </row>
    <row r="680" spans="1:2">
      <c r="A680" s="2" t="s">
        <v>583</v>
      </c>
      <c r="B680" s="5">
        <v>74</v>
      </c>
    </row>
    <row r="681" spans="1:2">
      <c r="A681" s="2" t="s">
        <v>785</v>
      </c>
      <c r="B681" s="5">
        <v>72</v>
      </c>
    </row>
    <row r="682" spans="1:2">
      <c r="A682" s="2" t="s">
        <v>786</v>
      </c>
      <c r="B682" s="5">
        <v>70</v>
      </c>
    </row>
    <row r="683" spans="1:2">
      <c r="A683" s="2" t="s">
        <v>787</v>
      </c>
      <c r="B683" s="5">
        <v>68</v>
      </c>
    </row>
    <row r="684" spans="1:2">
      <c r="A684" s="2" t="s">
        <v>788</v>
      </c>
      <c r="B684" s="5">
        <v>66</v>
      </c>
    </row>
    <row r="685" spans="1:2">
      <c r="A685" s="2" t="s">
        <v>789</v>
      </c>
      <c r="B685" s="5">
        <v>64</v>
      </c>
    </row>
    <row r="686" spans="1:2">
      <c r="A686" s="2" t="s">
        <v>790</v>
      </c>
      <c r="B686" s="5">
        <v>62</v>
      </c>
    </row>
    <row r="687" spans="1:2">
      <c r="A687" s="2" t="s">
        <v>791</v>
      </c>
      <c r="B687" s="5">
        <v>60</v>
      </c>
    </row>
    <row r="688" spans="1:2">
      <c r="A688" s="2" t="s">
        <v>792</v>
      </c>
      <c r="B688" s="5">
        <v>58</v>
      </c>
    </row>
    <row r="689" spans="1:2">
      <c r="A689" s="2" t="s">
        <v>793</v>
      </c>
      <c r="B689" s="5">
        <v>56</v>
      </c>
    </row>
    <row r="690" spans="1:2">
      <c r="A690" s="2" t="s">
        <v>794</v>
      </c>
      <c r="B690" s="5">
        <v>54</v>
      </c>
    </row>
    <row r="691" spans="1:2">
      <c r="A691" s="2" t="s">
        <v>795</v>
      </c>
      <c r="B691" s="5">
        <v>52</v>
      </c>
    </row>
    <row r="692" spans="1:2">
      <c r="A692" s="2" t="s">
        <v>796</v>
      </c>
      <c r="B692" s="5">
        <v>50</v>
      </c>
    </row>
    <row r="693" spans="1:2">
      <c r="A693" s="2" t="s">
        <v>797</v>
      </c>
      <c r="B693" s="5">
        <v>48</v>
      </c>
    </row>
    <row r="694" spans="1:2">
      <c r="A694" s="2" t="s">
        <v>798</v>
      </c>
      <c r="B694" s="5">
        <v>46</v>
      </c>
    </row>
    <row r="695" spans="1:2">
      <c r="A695" s="2" t="s">
        <v>799</v>
      </c>
      <c r="B695" s="5">
        <v>44</v>
      </c>
    </row>
    <row r="696" spans="1:2">
      <c r="A696" s="2" t="s">
        <v>800</v>
      </c>
      <c r="B696" s="5">
        <v>42</v>
      </c>
    </row>
    <row r="697" spans="1:2">
      <c r="A697" s="2" t="s">
        <v>801</v>
      </c>
      <c r="B697" s="5">
        <v>40</v>
      </c>
    </row>
    <row r="698" spans="1:2">
      <c r="A698" s="2" t="s">
        <v>802</v>
      </c>
      <c r="B698" s="5">
        <v>38</v>
      </c>
    </row>
    <row r="699" spans="1:2">
      <c r="A699" s="2" t="s">
        <v>803</v>
      </c>
      <c r="B699" s="5">
        <v>36</v>
      </c>
    </row>
    <row r="700" spans="1:2">
      <c r="A700" s="2" t="s">
        <v>804</v>
      </c>
      <c r="B700" s="5">
        <v>34</v>
      </c>
    </row>
    <row r="701" spans="1:2">
      <c r="A701" s="2" t="s">
        <v>805</v>
      </c>
      <c r="B701" s="5">
        <v>32</v>
      </c>
    </row>
    <row r="702" spans="1:2">
      <c r="A702" s="2" t="s">
        <v>806</v>
      </c>
      <c r="B702" s="5">
        <v>30</v>
      </c>
    </row>
    <row r="703" spans="1:2">
      <c r="A703" s="2" t="s">
        <v>807</v>
      </c>
      <c r="B703" s="5">
        <v>28</v>
      </c>
    </row>
    <row r="704" spans="1:2">
      <c r="A704" s="2" t="s">
        <v>808</v>
      </c>
      <c r="B704" s="5">
        <v>26</v>
      </c>
    </row>
    <row r="705" spans="1:2">
      <c r="A705" s="2" t="s">
        <v>809</v>
      </c>
      <c r="B705" s="5">
        <v>24</v>
      </c>
    </row>
    <row r="706" spans="1:2">
      <c r="A706" s="2" t="s">
        <v>810</v>
      </c>
      <c r="B706" s="5">
        <v>22</v>
      </c>
    </row>
    <row r="707" spans="1:2">
      <c r="A707" s="2" t="s">
        <v>811</v>
      </c>
      <c r="B707" s="5">
        <v>20</v>
      </c>
    </row>
    <row r="708" spans="1:2">
      <c r="A708" s="2" t="s">
        <v>812</v>
      </c>
      <c r="B708" s="5">
        <v>18</v>
      </c>
    </row>
    <row r="709" spans="1:2">
      <c r="A709" s="2" t="s">
        <v>813</v>
      </c>
      <c r="B709" s="5">
        <v>16</v>
      </c>
    </row>
    <row r="710" spans="1:2">
      <c r="A710" s="2" t="s">
        <v>814</v>
      </c>
      <c r="B710" s="5">
        <v>14</v>
      </c>
    </row>
    <row r="711" spans="1:2">
      <c r="A711" s="2" t="s">
        <v>815</v>
      </c>
      <c r="B711" s="5">
        <v>12</v>
      </c>
    </row>
    <row r="712" spans="1:2">
      <c r="A712" s="2" t="s">
        <v>816</v>
      </c>
      <c r="B712" s="5">
        <v>10</v>
      </c>
    </row>
    <row r="713" spans="1:2">
      <c r="A713" s="2" t="s">
        <v>817</v>
      </c>
      <c r="B713" s="5">
        <v>8</v>
      </c>
    </row>
    <row r="714" spans="1:2">
      <c r="A714" s="2" t="s">
        <v>818</v>
      </c>
      <c r="B714" s="5">
        <v>6</v>
      </c>
    </row>
    <row r="715" spans="1:2">
      <c r="A715" s="2" t="s">
        <v>819</v>
      </c>
      <c r="B715" s="5">
        <v>4</v>
      </c>
    </row>
    <row r="716" spans="1:2">
      <c r="A716" s="2" t="s">
        <v>820</v>
      </c>
      <c r="B716" s="5">
        <v>2</v>
      </c>
    </row>
    <row r="717" spans="1:2">
      <c r="A717" s="2" t="s">
        <v>821</v>
      </c>
      <c r="B717" s="5">
        <v>0</v>
      </c>
    </row>
    <row r="718" spans="1:2">
      <c r="A718" s="2" t="s">
        <v>401</v>
      </c>
      <c r="B718" s="6">
        <v>750</v>
      </c>
    </row>
    <row r="719" spans="1:2">
      <c r="A719" s="2" t="s">
        <v>402</v>
      </c>
      <c r="B719" s="6">
        <v>625</v>
      </c>
    </row>
    <row r="720" spans="1:2">
      <c r="A720" s="2" t="s">
        <v>403</v>
      </c>
      <c r="B720" s="6">
        <v>550</v>
      </c>
    </row>
    <row r="721" spans="1:2">
      <c r="A721" s="2" t="s">
        <v>404</v>
      </c>
      <c r="B721" s="6">
        <v>500</v>
      </c>
    </row>
    <row r="722" spans="1:2">
      <c r="A722" s="2" t="s">
        <v>405</v>
      </c>
      <c r="B722" s="6">
        <v>475</v>
      </c>
    </row>
    <row r="723" spans="1:2">
      <c r="A723" s="2" t="s">
        <v>406</v>
      </c>
      <c r="B723" s="6">
        <v>450</v>
      </c>
    </row>
    <row r="724" spans="1:2">
      <c r="A724" s="2" t="s">
        <v>407</v>
      </c>
      <c r="B724" s="6">
        <v>425</v>
      </c>
    </row>
    <row r="725" spans="1:2">
      <c r="A725" s="2" t="s">
        <v>408</v>
      </c>
      <c r="B725" s="6">
        <v>400</v>
      </c>
    </row>
    <row r="726" spans="1:2">
      <c r="A726" s="2" t="s">
        <v>409</v>
      </c>
      <c r="B726" s="6">
        <v>375</v>
      </c>
    </row>
    <row r="727" spans="1:2">
      <c r="A727" s="2" t="s">
        <v>410</v>
      </c>
      <c r="B727" s="6">
        <v>362.5</v>
      </c>
    </row>
    <row r="728" spans="1:2">
      <c r="A728" s="2" t="s">
        <v>411</v>
      </c>
      <c r="B728" s="6">
        <v>350</v>
      </c>
    </row>
    <row r="729" spans="1:2">
      <c r="A729" s="2" t="s">
        <v>412</v>
      </c>
      <c r="B729" s="6">
        <v>337.5</v>
      </c>
    </row>
    <row r="730" spans="1:2">
      <c r="A730" s="2" t="s">
        <v>413</v>
      </c>
      <c r="B730" s="6">
        <v>325</v>
      </c>
    </row>
    <row r="731" spans="1:2">
      <c r="A731" s="2" t="s">
        <v>414</v>
      </c>
      <c r="B731" s="6">
        <v>322.5</v>
      </c>
    </row>
    <row r="732" spans="1:2">
      <c r="A732" s="2" t="s">
        <v>415</v>
      </c>
      <c r="B732" s="6">
        <v>320</v>
      </c>
    </row>
    <row r="733" spans="1:2">
      <c r="A733" s="2" t="s">
        <v>416</v>
      </c>
      <c r="B733" s="6">
        <v>317.5</v>
      </c>
    </row>
    <row r="734" spans="1:2">
      <c r="A734" s="2" t="s">
        <v>417</v>
      </c>
      <c r="B734" s="6">
        <v>315</v>
      </c>
    </row>
    <row r="735" spans="1:2">
      <c r="A735" s="2" t="s">
        <v>418</v>
      </c>
      <c r="B735" s="6">
        <v>312.5</v>
      </c>
    </row>
    <row r="736" spans="1:2">
      <c r="A736" s="2" t="s">
        <v>419</v>
      </c>
      <c r="B736" s="6">
        <v>310</v>
      </c>
    </row>
    <row r="737" spans="1:2">
      <c r="A737" s="2" t="s">
        <v>420</v>
      </c>
      <c r="B737" s="6">
        <v>307.5</v>
      </c>
    </row>
    <row r="738" spans="1:2">
      <c r="A738" s="2" t="s">
        <v>421</v>
      </c>
      <c r="B738" s="6">
        <v>305</v>
      </c>
    </row>
    <row r="739" spans="1:2">
      <c r="A739" s="2" t="s">
        <v>422</v>
      </c>
      <c r="B739" s="6">
        <v>302.5</v>
      </c>
    </row>
    <row r="740" spans="1:2">
      <c r="A740" s="2" t="s">
        <v>423</v>
      </c>
      <c r="B740" s="6">
        <v>300</v>
      </c>
    </row>
    <row r="741" spans="1:2">
      <c r="A741" s="2" t="s">
        <v>424</v>
      </c>
      <c r="B741" s="6">
        <v>297.5</v>
      </c>
    </row>
    <row r="742" spans="1:2">
      <c r="A742" s="2" t="s">
        <v>425</v>
      </c>
      <c r="B742" s="6">
        <v>295</v>
      </c>
    </row>
    <row r="743" spans="1:2">
      <c r="A743" s="2" t="s">
        <v>426</v>
      </c>
      <c r="B743" s="6">
        <v>292.5</v>
      </c>
    </row>
    <row r="744" spans="1:2">
      <c r="A744" s="2" t="s">
        <v>427</v>
      </c>
      <c r="B744" s="6">
        <v>290</v>
      </c>
    </row>
    <row r="745" spans="1:2">
      <c r="A745" s="2" t="s">
        <v>428</v>
      </c>
      <c r="B745" s="6">
        <v>287.5</v>
      </c>
    </row>
    <row r="746" spans="1:2">
      <c r="A746" s="2" t="s">
        <v>429</v>
      </c>
      <c r="B746" s="6">
        <v>285</v>
      </c>
    </row>
    <row r="747" spans="1:2">
      <c r="A747" s="2" t="s">
        <v>430</v>
      </c>
      <c r="B747" s="6">
        <v>282.5</v>
      </c>
    </row>
    <row r="748" spans="1:2">
      <c r="A748" s="2" t="s">
        <v>431</v>
      </c>
      <c r="B748" s="6">
        <v>280</v>
      </c>
    </row>
    <row r="749" spans="1:2">
      <c r="A749" s="2" t="s">
        <v>432</v>
      </c>
      <c r="B749" s="6">
        <v>277.5</v>
      </c>
    </row>
    <row r="750" spans="1:2">
      <c r="A750" s="2" t="s">
        <v>433</v>
      </c>
      <c r="B750" s="6">
        <v>275</v>
      </c>
    </row>
    <row r="751" spans="1:2">
      <c r="A751" s="2" t="s">
        <v>434</v>
      </c>
      <c r="B751" s="6">
        <v>272.5</v>
      </c>
    </row>
    <row r="752" spans="1:2">
      <c r="A752" s="2" t="s">
        <v>435</v>
      </c>
      <c r="B752" s="6">
        <v>270</v>
      </c>
    </row>
    <row r="753" spans="1:2">
      <c r="A753" s="2" t="s">
        <v>436</v>
      </c>
      <c r="B753" s="6">
        <v>267.5</v>
      </c>
    </row>
    <row r="754" spans="1:2">
      <c r="A754" s="2" t="s">
        <v>437</v>
      </c>
      <c r="B754" s="6">
        <v>265</v>
      </c>
    </row>
    <row r="755" spans="1:2">
      <c r="A755" s="2" t="s">
        <v>438</v>
      </c>
      <c r="B755" s="6">
        <v>262.5</v>
      </c>
    </row>
    <row r="756" spans="1:2">
      <c r="A756" s="2" t="s">
        <v>439</v>
      </c>
      <c r="B756" s="6">
        <v>260</v>
      </c>
    </row>
    <row r="757" spans="1:2">
      <c r="A757" s="2" t="s">
        <v>440</v>
      </c>
      <c r="B757" s="6">
        <v>257.5</v>
      </c>
    </row>
    <row r="758" spans="1:2">
      <c r="A758" s="2" t="s">
        <v>441</v>
      </c>
      <c r="B758" s="6">
        <v>255</v>
      </c>
    </row>
    <row r="759" spans="1:2">
      <c r="A759" s="2" t="s">
        <v>442</v>
      </c>
      <c r="B759" s="6">
        <v>252.5</v>
      </c>
    </row>
    <row r="760" spans="1:2">
      <c r="A760" s="2" t="s">
        <v>443</v>
      </c>
      <c r="B760" s="6">
        <v>250</v>
      </c>
    </row>
    <row r="761" spans="1:2">
      <c r="A761" s="2" t="s">
        <v>444</v>
      </c>
      <c r="B761" s="6">
        <v>247.5</v>
      </c>
    </row>
    <row r="762" spans="1:2">
      <c r="A762" s="2" t="s">
        <v>445</v>
      </c>
      <c r="B762" s="6">
        <v>245</v>
      </c>
    </row>
    <row r="763" spans="1:2">
      <c r="A763" s="2" t="s">
        <v>446</v>
      </c>
      <c r="B763" s="6">
        <v>242.5</v>
      </c>
    </row>
    <row r="764" spans="1:2">
      <c r="A764" s="2" t="s">
        <v>447</v>
      </c>
      <c r="B764" s="6">
        <v>240</v>
      </c>
    </row>
    <row r="765" spans="1:2">
      <c r="A765" s="2" t="s">
        <v>448</v>
      </c>
      <c r="B765" s="6">
        <v>237.5</v>
      </c>
    </row>
    <row r="766" spans="1:2">
      <c r="A766" s="2" t="s">
        <v>449</v>
      </c>
      <c r="B766" s="6">
        <v>235</v>
      </c>
    </row>
    <row r="767" spans="1:2">
      <c r="A767" s="2" t="s">
        <v>450</v>
      </c>
      <c r="B767" s="6">
        <v>232.5</v>
      </c>
    </row>
    <row r="768" spans="1:2">
      <c r="A768" s="2" t="s">
        <v>451</v>
      </c>
      <c r="B768" s="6">
        <v>230</v>
      </c>
    </row>
    <row r="769" spans="1:2">
      <c r="A769" s="2" t="s">
        <v>452</v>
      </c>
      <c r="B769" s="6">
        <v>227.5</v>
      </c>
    </row>
    <row r="770" spans="1:2">
      <c r="A770" s="2" t="s">
        <v>453</v>
      </c>
      <c r="B770" s="6">
        <v>225</v>
      </c>
    </row>
    <row r="771" spans="1:2">
      <c r="A771" s="2" t="s">
        <v>454</v>
      </c>
      <c r="B771" s="6">
        <v>222.5</v>
      </c>
    </row>
    <row r="772" spans="1:2">
      <c r="A772" s="2" t="s">
        <v>455</v>
      </c>
      <c r="B772" s="6">
        <v>220</v>
      </c>
    </row>
    <row r="773" spans="1:2">
      <c r="A773" s="2" t="s">
        <v>456</v>
      </c>
      <c r="B773" s="6">
        <v>217.5</v>
      </c>
    </row>
    <row r="774" spans="1:2">
      <c r="A774" s="2" t="s">
        <v>457</v>
      </c>
      <c r="B774" s="6">
        <v>215</v>
      </c>
    </row>
    <row r="775" spans="1:2">
      <c r="A775" s="2" t="s">
        <v>458</v>
      </c>
      <c r="B775" s="6">
        <v>212.5</v>
      </c>
    </row>
    <row r="776" spans="1:2">
      <c r="A776" s="2" t="s">
        <v>459</v>
      </c>
      <c r="B776" s="6">
        <v>210</v>
      </c>
    </row>
    <row r="777" spans="1:2">
      <c r="A777" s="2" t="s">
        <v>460</v>
      </c>
      <c r="B777" s="6">
        <v>207.5</v>
      </c>
    </row>
    <row r="778" spans="1:2">
      <c r="A778" s="2" t="s">
        <v>461</v>
      </c>
      <c r="B778" s="6">
        <v>205</v>
      </c>
    </row>
    <row r="779" spans="1:2">
      <c r="A779" s="2" t="s">
        <v>462</v>
      </c>
      <c r="B779" s="6">
        <v>202.5</v>
      </c>
    </row>
    <row r="780" spans="1:2">
      <c r="A780" s="2" t="s">
        <v>463</v>
      </c>
      <c r="B780" s="6">
        <v>200</v>
      </c>
    </row>
    <row r="781" spans="1:2">
      <c r="A781" s="2" t="s">
        <v>464</v>
      </c>
      <c r="B781" s="6">
        <v>197.5</v>
      </c>
    </row>
    <row r="782" spans="1:2">
      <c r="A782" s="2" t="s">
        <v>465</v>
      </c>
      <c r="B782" s="6">
        <v>195</v>
      </c>
    </row>
    <row r="783" spans="1:2">
      <c r="A783" s="2" t="s">
        <v>466</v>
      </c>
      <c r="B783" s="6">
        <v>192.5</v>
      </c>
    </row>
    <row r="784" spans="1:2">
      <c r="A784" s="2" t="s">
        <v>467</v>
      </c>
      <c r="B784" s="6">
        <v>190</v>
      </c>
    </row>
    <row r="785" spans="1:2">
      <c r="A785" s="2" t="s">
        <v>468</v>
      </c>
      <c r="B785" s="6">
        <v>187.5</v>
      </c>
    </row>
    <row r="786" spans="1:2">
      <c r="A786" s="2" t="s">
        <v>469</v>
      </c>
      <c r="B786" s="6">
        <v>185</v>
      </c>
    </row>
    <row r="787" spans="1:2">
      <c r="A787" s="2" t="s">
        <v>470</v>
      </c>
      <c r="B787" s="6">
        <v>182.5</v>
      </c>
    </row>
    <row r="788" spans="1:2">
      <c r="A788" s="2" t="s">
        <v>471</v>
      </c>
      <c r="B788" s="6">
        <v>180</v>
      </c>
    </row>
    <row r="789" spans="1:2">
      <c r="A789" s="2" t="s">
        <v>472</v>
      </c>
      <c r="B789" s="6">
        <v>177.5</v>
      </c>
    </row>
    <row r="790" spans="1:2">
      <c r="A790" s="2" t="s">
        <v>473</v>
      </c>
      <c r="B790" s="6">
        <v>175</v>
      </c>
    </row>
    <row r="791" spans="1:2">
      <c r="A791" s="2" t="s">
        <v>474</v>
      </c>
      <c r="B791" s="6">
        <v>172.5</v>
      </c>
    </row>
    <row r="792" spans="1:2">
      <c r="A792" s="2" t="s">
        <v>475</v>
      </c>
      <c r="B792" s="6">
        <v>170</v>
      </c>
    </row>
    <row r="793" spans="1:2">
      <c r="A793" s="2" t="s">
        <v>476</v>
      </c>
      <c r="B793" s="6">
        <v>167.5</v>
      </c>
    </row>
    <row r="794" spans="1:2">
      <c r="A794" s="2" t="s">
        <v>822</v>
      </c>
      <c r="B794" s="6">
        <v>165</v>
      </c>
    </row>
    <row r="795" spans="1:2">
      <c r="A795" s="2" t="s">
        <v>823</v>
      </c>
      <c r="B795" s="6">
        <v>162.5</v>
      </c>
    </row>
    <row r="796" spans="1:2">
      <c r="A796" s="2" t="s">
        <v>824</v>
      </c>
      <c r="B796" s="6">
        <v>160</v>
      </c>
    </row>
    <row r="797" spans="1:2">
      <c r="A797" s="2" t="s">
        <v>825</v>
      </c>
      <c r="B797" s="6">
        <v>157.5</v>
      </c>
    </row>
    <row r="798" spans="1:2">
      <c r="A798" s="2" t="s">
        <v>826</v>
      </c>
      <c r="B798" s="6">
        <v>155</v>
      </c>
    </row>
    <row r="799" spans="1:2">
      <c r="A799" s="2" t="s">
        <v>827</v>
      </c>
      <c r="B799" s="6">
        <v>152.5</v>
      </c>
    </row>
    <row r="800" spans="1:2">
      <c r="A800" s="2" t="s">
        <v>828</v>
      </c>
      <c r="B800" s="6">
        <v>150</v>
      </c>
    </row>
    <row r="801" spans="1:2">
      <c r="A801" s="2" t="s">
        <v>829</v>
      </c>
      <c r="B801" s="6">
        <v>147.5</v>
      </c>
    </row>
    <row r="802" spans="1:2">
      <c r="A802" s="2" t="s">
        <v>830</v>
      </c>
      <c r="B802" s="6">
        <v>145</v>
      </c>
    </row>
    <row r="803" spans="1:2">
      <c r="A803" s="2" t="s">
        <v>831</v>
      </c>
      <c r="B803" s="6">
        <v>142.5</v>
      </c>
    </row>
    <row r="804" spans="1:2">
      <c r="A804" s="2" t="s">
        <v>832</v>
      </c>
      <c r="B804" s="6">
        <v>140</v>
      </c>
    </row>
    <row r="805" spans="1:2">
      <c r="A805" s="2" t="s">
        <v>833</v>
      </c>
      <c r="B805" s="6">
        <v>137.5</v>
      </c>
    </row>
    <row r="806" spans="1:2">
      <c r="A806" s="2" t="s">
        <v>834</v>
      </c>
      <c r="B806" s="6">
        <v>135</v>
      </c>
    </row>
    <row r="807" spans="1:2">
      <c r="A807" s="2" t="s">
        <v>835</v>
      </c>
      <c r="B807" s="6">
        <v>132.5</v>
      </c>
    </row>
    <row r="808" spans="1:2">
      <c r="A808" s="2" t="s">
        <v>836</v>
      </c>
      <c r="B808" s="6">
        <v>130</v>
      </c>
    </row>
    <row r="809" spans="1:2">
      <c r="A809" s="2" t="s">
        <v>837</v>
      </c>
      <c r="B809" s="6">
        <v>127.5</v>
      </c>
    </row>
    <row r="810" spans="1:2">
      <c r="A810" s="2" t="s">
        <v>838</v>
      </c>
      <c r="B810" s="6">
        <v>125</v>
      </c>
    </row>
    <row r="811" spans="1:2">
      <c r="A811" s="2" t="s">
        <v>839</v>
      </c>
      <c r="B811" s="6">
        <v>122.5</v>
      </c>
    </row>
    <row r="812" spans="1:2">
      <c r="A812" s="2" t="s">
        <v>840</v>
      </c>
      <c r="B812" s="6">
        <v>120</v>
      </c>
    </row>
    <row r="813" spans="1:2">
      <c r="A813" s="2" t="s">
        <v>841</v>
      </c>
      <c r="B813" s="6">
        <v>117.5</v>
      </c>
    </row>
    <row r="814" spans="1:2">
      <c r="A814" s="2" t="s">
        <v>842</v>
      </c>
      <c r="B814" s="6">
        <v>115</v>
      </c>
    </row>
    <row r="815" spans="1:2">
      <c r="A815" s="2" t="s">
        <v>843</v>
      </c>
      <c r="B815" s="6">
        <v>112.5</v>
      </c>
    </row>
    <row r="816" spans="1:2">
      <c r="A816" s="2" t="s">
        <v>844</v>
      </c>
      <c r="B816" s="6">
        <v>110</v>
      </c>
    </row>
    <row r="817" spans="1:2">
      <c r="A817" s="2" t="s">
        <v>845</v>
      </c>
      <c r="B817" s="6">
        <v>107.5</v>
      </c>
    </row>
    <row r="818" spans="1:2">
      <c r="A818" s="2" t="s">
        <v>846</v>
      </c>
      <c r="B818" s="6">
        <v>105</v>
      </c>
    </row>
    <row r="819" spans="1:2">
      <c r="A819" s="2" t="s">
        <v>847</v>
      </c>
      <c r="B819" s="6">
        <v>102.5</v>
      </c>
    </row>
    <row r="820" spans="1:2">
      <c r="A820" s="2" t="s">
        <v>848</v>
      </c>
      <c r="B820" s="6">
        <v>100</v>
      </c>
    </row>
    <row r="821" spans="1:2">
      <c r="A821" s="2" t="s">
        <v>849</v>
      </c>
      <c r="B821" s="6">
        <v>97.5</v>
      </c>
    </row>
    <row r="822" spans="1:2">
      <c r="A822" s="2" t="s">
        <v>850</v>
      </c>
      <c r="B822" s="6">
        <v>95</v>
      </c>
    </row>
    <row r="823" spans="1:2">
      <c r="A823" s="2" t="s">
        <v>851</v>
      </c>
      <c r="B823" s="6">
        <v>92.5</v>
      </c>
    </row>
    <row r="824" spans="1:2">
      <c r="A824" s="2" t="s">
        <v>852</v>
      </c>
      <c r="B824" s="6">
        <v>90</v>
      </c>
    </row>
    <row r="825" spans="1:2">
      <c r="A825" s="2" t="s">
        <v>853</v>
      </c>
      <c r="B825" s="6">
        <v>87.5</v>
      </c>
    </row>
    <row r="826" spans="1:2">
      <c r="A826" s="2" t="s">
        <v>854</v>
      </c>
      <c r="B826" s="6">
        <v>85</v>
      </c>
    </row>
    <row r="827" spans="1:2">
      <c r="A827" s="2" t="s">
        <v>855</v>
      </c>
      <c r="B827" s="6">
        <v>82.5</v>
      </c>
    </row>
    <row r="828" spans="1:2">
      <c r="A828" s="2" t="s">
        <v>856</v>
      </c>
      <c r="B828" s="6">
        <v>80</v>
      </c>
    </row>
    <row r="829" spans="1:2">
      <c r="A829" s="2" t="s">
        <v>857</v>
      </c>
      <c r="B829" s="6">
        <v>77.5</v>
      </c>
    </row>
    <row r="830" spans="1:2">
      <c r="A830" s="2" t="s">
        <v>858</v>
      </c>
      <c r="B830" s="6">
        <v>75</v>
      </c>
    </row>
    <row r="831" spans="1:2">
      <c r="A831" s="2" t="s">
        <v>859</v>
      </c>
      <c r="B831" s="6">
        <v>72.5</v>
      </c>
    </row>
    <row r="832" spans="1:2">
      <c r="A832" s="2" t="s">
        <v>860</v>
      </c>
      <c r="B832" s="6">
        <v>70</v>
      </c>
    </row>
    <row r="833" spans="1:2">
      <c r="A833" s="2" t="s">
        <v>861</v>
      </c>
      <c r="B833" s="6">
        <v>67.5</v>
      </c>
    </row>
    <row r="834" spans="1:2">
      <c r="A834" s="2" t="s">
        <v>862</v>
      </c>
      <c r="B834" s="6">
        <v>65</v>
      </c>
    </row>
    <row r="835" spans="1:2">
      <c r="A835" s="2" t="s">
        <v>863</v>
      </c>
      <c r="B835" s="6">
        <v>62.5</v>
      </c>
    </row>
    <row r="836" spans="1:2">
      <c r="A836" s="2" t="s">
        <v>864</v>
      </c>
      <c r="B836" s="6">
        <v>60</v>
      </c>
    </row>
    <row r="837" spans="1:2">
      <c r="A837" s="2" t="s">
        <v>865</v>
      </c>
      <c r="B837" s="6">
        <v>57.5</v>
      </c>
    </row>
    <row r="838" spans="1:2">
      <c r="A838" s="2" t="s">
        <v>866</v>
      </c>
      <c r="B838" s="6">
        <v>55</v>
      </c>
    </row>
    <row r="839" spans="1:2">
      <c r="A839" s="2" t="s">
        <v>867</v>
      </c>
      <c r="B839" s="6">
        <v>52.5</v>
      </c>
    </row>
    <row r="840" spans="1:2">
      <c r="A840" s="2" t="s">
        <v>868</v>
      </c>
      <c r="B840" s="6">
        <v>50</v>
      </c>
    </row>
    <row r="841" spans="1:2">
      <c r="A841" s="2" t="s">
        <v>869</v>
      </c>
      <c r="B841" s="6">
        <v>47.5</v>
      </c>
    </row>
    <row r="842" spans="1:2">
      <c r="A842" s="2" t="s">
        <v>870</v>
      </c>
      <c r="B842" s="6">
        <v>45</v>
      </c>
    </row>
    <row r="843" spans="1:2">
      <c r="A843" s="2" t="s">
        <v>871</v>
      </c>
      <c r="B843" s="6">
        <v>42.5</v>
      </c>
    </row>
    <row r="844" spans="1:2">
      <c r="A844" s="2" t="s">
        <v>872</v>
      </c>
      <c r="B844" s="6">
        <v>40</v>
      </c>
    </row>
    <row r="845" spans="1:2">
      <c r="A845" s="2" t="s">
        <v>873</v>
      </c>
      <c r="B845" s="6">
        <v>37.5</v>
      </c>
    </row>
    <row r="846" spans="1:2">
      <c r="A846" s="2" t="s">
        <v>874</v>
      </c>
      <c r="B846" s="6">
        <v>35</v>
      </c>
    </row>
    <row r="847" spans="1:2">
      <c r="A847" s="2" t="s">
        <v>875</v>
      </c>
      <c r="B847" s="6">
        <v>32.5</v>
      </c>
    </row>
    <row r="848" spans="1:2">
      <c r="A848" s="2" t="s">
        <v>876</v>
      </c>
      <c r="B848" s="6">
        <v>30</v>
      </c>
    </row>
    <row r="849" spans="1:2">
      <c r="A849" s="2" t="s">
        <v>877</v>
      </c>
      <c r="B849" s="6">
        <v>27.5</v>
      </c>
    </row>
    <row r="850" spans="1:2">
      <c r="A850" s="2" t="s">
        <v>878</v>
      </c>
      <c r="B850" s="6">
        <v>25</v>
      </c>
    </row>
    <row r="851" spans="1:2">
      <c r="A851" s="2" t="s">
        <v>879</v>
      </c>
      <c r="B851" s="6">
        <v>22.5</v>
      </c>
    </row>
    <row r="852" spans="1:2">
      <c r="A852" s="2" t="s">
        <v>880</v>
      </c>
      <c r="B852" s="6">
        <v>20</v>
      </c>
    </row>
    <row r="853" spans="1:2">
      <c r="A853" s="2" t="s">
        <v>881</v>
      </c>
      <c r="B853" s="6">
        <v>17.5</v>
      </c>
    </row>
    <row r="854" spans="1:2">
      <c r="A854" s="2" t="s">
        <v>882</v>
      </c>
      <c r="B854" s="6">
        <v>15</v>
      </c>
    </row>
    <row r="855" spans="1:2">
      <c r="A855" s="2" t="s">
        <v>883</v>
      </c>
      <c r="B855" s="6">
        <v>12.5</v>
      </c>
    </row>
    <row r="856" spans="1:2">
      <c r="A856" s="2" t="s">
        <v>884</v>
      </c>
      <c r="B856" s="6">
        <v>10</v>
      </c>
    </row>
    <row r="857" spans="1:2">
      <c r="A857" s="2" t="s">
        <v>885</v>
      </c>
      <c r="B857" s="6">
        <v>7.5</v>
      </c>
    </row>
    <row r="858" spans="1:2">
      <c r="A858" s="2" t="s">
        <v>886</v>
      </c>
      <c r="B858" s="6">
        <v>5</v>
      </c>
    </row>
    <row r="859" spans="1:2">
      <c r="A859" s="2" t="s">
        <v>887</v>
      </c>
      <c r="B859" s="6">
        <v>2.5</v>
      </c>
    </row>
    <row r="860" spans="1:2">
      <c r="A860" s="2" t="s">
        <v>888</v>
      </c>
      <c r="B860" s="6">
        <v>0</v>
      </c>
    </row>
    <row r="861" spans="1:2">
      <c r="A861" s="2" t="s">
        <v>478</v>
      </c>
      <c r="B861" s="5">
        <v>150</v>
      </c>
    </row>
    <row r="862" spans="1:2">
      <c r="A862" s="2" t="s">
        <v>479</v>
      </c>
      <c r="B862" s="5">
        <v>125</v>
      </c>
    </row>
    <row r="863" spans="1:2">
      <c r="A863" s="2" t="s">
        <v>480</v>
      </c>
      <c r="B863" s="5">
        <v>110</v>
      </c>
    </row>
    <row r="864" spans="1:2">
      <c r="A864" s="2" t="s">
        <v>481</v>
      </c>
      <c r="B864" s="5">
        <v>100</v>
      </c>
    </row>
    <row r="865" spans="1:2">
      <c r="A865" s="2" t="s">
        <v>482</v>
      </c>
      <c r="B865" s="5">
        <v>95</v>
      </c>
    </row>
    <row r="866" spans="1:2">
      <c r="A866" s="2" t="s">
        <v>483</v>
      </c>
      <c r="B866" s="5">
        <v>90</v>
      </c>
    </row>
    <row r="867" spans="1:2">
      <c r="A867" s="2" t="s">
        <v>484</v>
      </c>
      <c r="B867" s="5">
        <v>85</v>
      </c>
    </row>
    <row r="868" spans="1:2">
      <c r="A868" s="2" t="s">
        <v>485</v>
      </c>
      <c r="B868" s="5">
        <v>80</v>
      </c>
    </row>
    <row r="869" spans="1:2">
      <c r="A869" s="2" t="s">
        <v>486</v>
      </c>
      <c r="B869" s="5">
        <v>75</v>
      </c>
    </row>
    <row r="870" spans="1:2">
      <c r="A870" s="2" t="s">
        <v>487</v>
      </c>
      <c r="B870" s="5">
        <v>72.5</v>
      </c>
    </row>
    <row r="871" spans="1:2">
      <c r="A871" s="2" t="s">
        <v>488</v>
      </c>
      <c r="B871" s="5">
        <v>70</v>
      </c>
    </row>
    <row r="872" spans="1:2">
      <c r="A872" s="2" t="s">
        <v>489</v>
      </c>
      <c r="B872" s="5">
        <v>67.5</v>
      </c>
    </row>
    <row r="873" spans="1:2">
      <c r="A873" s="2" t="s">
        <v>490</v>
      </c>
      <c r="B873" s="5">
        <v>65</v>
      </c>
    </row>
    <row r="874" spans="1:2">
      <c r="A874" s="2" t="s">
        <v>491</v>
      </c>
      <c r="B874" s="5">
        <v>64.5</v>
      </c>
    </row>
    <row r="875" spans="1:2">
      <c r="A875" s="2" t="s">
        <v>492</v>
      </c>
      <c r="B875" s="5">
        <v>64</v>
      </c>
    </row>
    <row r="876" spans="1:2">
      <c r="A876" s="2" t="s">
        <v>493</v>
      </c>
      <c r="B876" s="5">
        <v>63.5</v>
      </c>
    </row>
    <row r="877" spans="1:2">
      <c r="A877" s="2" t="s">
        <v>494</v>
      </c>
      <c r="B877" s="5">
        <v>63</v>
      </c>
    </row>
    <row r="878" spans="1:2">
      <c r="A878" s="2" t="s">
        <v>495</v>
      </c>
      <c r="B878" s="5">
        <v>62.5</v>
      </c>
    </row>
    <row r="879" spans="1:2">
      <c r="A879" s="2" t="s">
        <v>496</v>
      </c>
      <c r="B879" s="5">
        <v>62</v>
      </c>
    </row>
    <row r="880" spans="1:2">
      <c r="A880" s="2" t="s">
        <v>497</v>
      </c>
      <c r="B880" s="5">
        <v>61.5</v>
      </c>
    </row>
    <row r="881" spans="1:2">
      <c r="A881" s="2" t="s">
        <v>498</v>
      </c>
      <c r="B881" s="5">
        <v>61</v>
      </c>
    </row>
    <row r="882" spans="1:2">
      <c r="A882" s="2" t="s">
        <v>499</v>
      </c>
      <c r="B882" s="5">
        <v>60.5</v>
      </c>
    </row>
    <row r="883" spans="1:2">
      <c r="A883" s="2" t="s">
        <v>500</v>
      </c>
      <c r="B883" s="5">
        <v>60</v>
      </c>
    </row>
    <row r="884" spans="1:2">
      <c r="A884" s="2" t="s">
        <v>501</v>
      </c>
      <c r="B884" s="5">
        <v>59.5</v>
      </c>
    </row>
    <row r="885" spans="1:2">
      <c r="A885" s="2" t="s">
        <v>502</v>
      </c>
      <c r="B885" s="5">
        <v>59</v>
      </c>
    </row>
    <row r="886" spans="1:2">
      <c r="A886" s="2" t="s">
        <v>503</v>
      </c>
      <c r="B886" s="5">
        <v>58.5</v>
      </c>
    </row>
    <row r="887" spans="1:2">
      <c r="A887" s="2" t="s">
        <v>504</v>
      </c>
      <c r="B887" s="5">
        <v>58</v>
      </c>
    </row>
    <row r="888" spans="1:2">
      <c r="A888" s="2" t="s">
        <v>505</v>
      </c>
      <c r="B888" s="5">
        <v>57.5</v>
      </c>
    </row>
    <row r="889" spans="1:2">
      <c r="A889" s="2" t="s">
        <v>506</v>
      </c>
      <c r="B889" s="5">
        <v>57</v>
      </c>
    </row>
    <row r="890" spans="1:2">
      <c r="A890" s="2" t="s">
        <v>507</v>
      </c>
      <c r="B890" s="5">
        <v>56.5</v>
      </c>
    </row>
    <row r="891" spans="1:2">
      <c r="A891" s="2" t="s">
        <v>508</v>
      </c>
      <c r="B891" s="5">
        <v>56</v>
      </c>
    </row>
    <row r="892" spans="1:2">
      <c r="A892" s="2" t="s">
        <v>509</v>
      </c>
      <c r="B892" s="5">
        <v>55.5</v>
      </c>
    </row>
    <row r="893" spans="1:2">
      <c r="A893" s="2" t="s">
        <v>510</v>
      </c>
      <c r="B893" s="5">
        <v>55</v>
      </c>
    </row>
    <row r="894" spans="1:2">
      <c r="A894" s="2" t="s">
        <v>511</v>
      </c>
      <c r="B894" s="5">
        <v>54.5</v>
      </c>
    </row>
    <row r="895" spans="1:2">
      <c r="A895" s="2" t="s">
        <v>512</v>
      </c>
      <c r="B895" s="5">
        <v>54</v>
      </c>
    </row>
    <row r="896" spans="1:2">
      <c r="A896" s="2" t="s">
        <v>513</v>
      </c>
      <c r="B896" s="5">
        <v>53.5</v>
      </c>
    </row>
    <row r="897" spans="1:2">
      <c r="A897" s="2" t="s">
        <v>514</v>
      </c>
      <c r="B897" s="5">
        <v>53</v>
      </c>
    </row>
    <row r="898" spans="1:2">
      <c r="A898" s="2" t="s">
        <v>515</v>
      </c>
      <c r="B898" s="5">
        <v>52.5</v>
      </c>
    </row>
    <row r="899" spans="1:2">
      <c r="A899" s="2" t="s">
        <v>516</v>
      </c>
      <c r="B899" s="5">
        <v>52</v>
      </c>
    </row>
    <row r="900" spans="1:2">
      <c r="A900" s="2" t="s">
        <v>517</v>
      </c>
      <c r="B900" s="5">
        <v>51.5</v>
      </c>
    </row>
    <row r="901" spans="1:2">
      <c r="A901" s="2" t="s">
        <v>518</v>
      </c>
      <c r="B901" s="5">
        <v>51</v>
      </c>
    </row>
    <row r="902" spans="1:2">
      <c r="A902" s="2" t="s">
        <v>519</v>
      </c>
      <c r="B902" s="5">
        <v>50.5</v>
      </c>
    </row>
    <row r="903" spans="1:2">
      <c r="A903" s="2" t="s">
        <v>520</v>
      </c>
      <c r="B903" s="5">
        <v>50</v>
      </c>
    </row>
    <row r="904" spans="1:2">
      <c r="A904" s="2" t="s">
        <v>521</v>
      </c>
      <c r="B904" s="5">
        <v>49.5</v>
      </c>
    </row>
    <row r="905" spans="1:2">
      <c r="A905" s="2" t="s">
        <v>522</v>
      </c>
      <c r="B905" s="5">
        <v>49</v>
      </c>
    </row>
    <row r="906" spans="1:2">
      <c r="A906" s="2" t="s">
        <v>523</v>
      </c>
      <c r="B906" s="5">
        <v>48.5</v>
      </c>
    </row>
    <row r="907" spans="1:2">
      <c r="A907" s="2" t="s">
        <v>524</v>
      </c>
      <c r="B907" s="5">
        <v>48</v>
      </c>
    </row>
    <row r="908" spans="1:2">
      <c r="A908" s="2" t="s">
        <v>525</v>
      </c>
      <c r="B908" s="5">
        <v>47.5</v>
      </c>
    </row>
    <row r="909" spans="1:2">
      <c r="A909" s="2" t="s">
        <v>526</v>
      </c>
      <c r="B909" s="5">
        <v>47</v>
      </c>
    </row>
    <row r="910" spans="1:2">
      <c r="A910" s="2" t="s">
        <v>527</v>
      </c>
      <c r="B910" s="5">
        <v>46.5</v>
      </c>
    </row>
    <row r="911" spans="1:2">
      <c r="A911" s="2" t="s">
        <v>528</v>
      </c>
      <c r="B911" s="5">
        <v>46</v>
      </c>
    </row>
    <row r="912" spans="1:2">
      <c r="A912" s="2" t="s">
        <v>529</v>
      </c>
      <c r="B912" s="5">
        <v>45.5</v>
      </c>
    </row>
    <row r="913" spans="1:2">
      <c r="A913" s="2" t="s">
        <v>530</v>
      </c>
      <c r="B913" s="5">
        <v>45</v>
      </c>
    </row>
    <row r="914" spans="1:2">
      <c r="A914" s="2" t="s">
        <v>531</v>
      </c>
      <c r="B914" s="5">
        <v>44.5</v>
      </c>
    </row>
    <row r="915" spans="1:2">
      <c r="A915" s="2" t="s">
        <v>532</v>
      </c>
      <c r="B915" s="5">
        <v>44</v>
      </c>
    </row>
    <row r="916" spans="1:2">
      <c r="A916" s="2" t="s">
        <v>533</v>
      </c>
      <c r="B916" s="5">
        <v>43.5</v>
      </c>
    </row>
    <row r="917" spans="1:2">
      <c r="A917" s="2" t="s">
        <v>534</v>
      </c>
      <c r="B917" s="5">
        <v>43</v>
      </c>
    </row>
    <row r="918" spans="1:2">
      <c r="A918" s="2" t="s">
        <v>535</v>
      </c>
      <c r="B918" s="5">
        <v>42.5</v>
      </c>
    </row>
    <row r="919" spans="1:2">
      <c r="A919" s="2" t="s">
        <v>536</v>
      </c>
      <c r="B919" s="5">
        <v>42</v>
      </c>
    </row>
    <row r="920" spans="1:2">
      <c r="A920" s="2" t="s">
        <v>537</v>
      </c>
      <c r="B920" s="5">
        <v>41.5</v>
      </c>
    </row>
    <row r="921" spans="1:2">
      <c r="A921" s="2" t="s">
        <v>538</v>
      </c>
      <c r="B921" s="5">
        <v>41</v>
      </c>
    </row>
    <row r="922" spans="1:2">
      <c r="A922" s="2" t="s">
        <v>539</v>
      </c>
      <c r="B922" s="5">
        <v>40.5</v>
      </c>
    </row>
    <row r="923" spans="1:2">
      <c r="A923" s="2" t="s">
        <v>540</v>
      </c>
      <c r="B923" s="5">
        <v>40</v>
      </c>
    </row>
    <row r="924" spans="1:2">
      <c r="A924" s="2" t="s">
        <v>541</v>
      </c>
      <c r="B924" s="5">
        <v>39.5</v>
      </c>
    </row>
    <row r="925" spans="1:2">
      <c r="A925" s="2" t="s">
        <v>542</v>
      </c>
      <c r="B925" s="5">
        <v>39</v>
      </c>
    </row>
    <row r="926" spans="1:2">
      <c r="A926" s="2" t="s">
        <v>543</v>
      </c>
      <c r="B926" s="5">
        <v>38.5</v>
      </c>
    </row>
    <row r="927" spans="1:2">
      <c r="A927" s="2" t="s">
        <v>544</v>
      </c>
      <c r="B927" s="5">
        <v>38</v>
      </c>
    </row>
    <row r="928" spans="1:2">
      <c r="A928" s="2" t="s">
        <v>545</v>
      </c>
      <c r="B928" s="5">
        <v>37.5</v>
      </c>
    </row>
    <row r="929" spans="1:2">
      <c r="A929" s="2" t="s">
        <v>546</v>
      </c>
      <c r="B929" s="5">
        <v>37</v>
      </c>
    </row>
    <row r="930" spans="1:2">
      <c r="A930" s="2" t="s">
        <v>547</v>
      </c>
      <c r="B930" s="5">
        <v>36.5</v>
      </c>
    </row>
    <row r="931" spans="1:2">
      <c r="A931" s="2" t="s">
        <v>548</v>
      </c>
      <c r="B931" s="5">
        <v>36</v>
      </c>
    </row>
    <row r="932" spans="1:2">
      <c r="A932" s="2" t="s">
        <v>549</v>
      </c>
      <c r="B932" s="5">
        <v>35.5</v>
      </c>
    </row>
    <row r="933" spans="1:2">
      <c r="A933" s="2" t="s">
        <v>550</v>
      </c>
      <c r="B933" s="5">
        <v>35</v>
      </c>
    </row>
    <row r="934" spans="1:2">
      <c r="A934" s="2" t="s">
        <v>551</v>
      </c>
      <c r="B934" s="5">
        <v>34.5</v>
      </c>
    </row>
    <row r="935" spans="1:2">
      <c r="A935" s="2" t="s">
        <v>552</v>
      </c>
      <c r="B935" s="5">
        <v>34</v>
      </c>
    </row>
    <row r="936" spans="1:2">
      <c r="A936" s="2" t="s">
        <v>553</v>
      </c>
      <c r="B936" s="5">
        <v>33.5</v>
      </c>
    </row>
    <row r="937" spans="1:2">
      <c r="A937" s="2" t="s">
        <v>889</v>
      </c>
      <c r="B937" s="5">
        <v>33</v>
      </c>
    </row>
    <row r="938" spans="1:2">
      <c r="A938" s="2" t="s">
        <v>890</v>
      </c>
      <c r="B938" s="5">
        <v>32.5</v>
      </c>
    </row>
    <row r="939" spans="1:2">
      <c r="A939" s="2" t="s">
        <v>891</v>
      </c>
      <c r="B939" s="5">
        <v>32</v>
      </c>
    </row>
    <row r="940" spans="1:2">
      <c r="A940" s="2" t="s">
        <v>892</v>
      </c>
      <c r="B940" s="5">
        <v>31.5</v>
      </c>
    </row>
    <row r="941" spans="1:2">
      <c r="A941" s="2" t="s">
        <v>893</v>
      </c>
      <c r="B941" s="5">
        <v>31</v>
      </c>
    </row>
    <row r="942" spans="1:2">
      <c r="A942" s="2" t="s">
        <v>894</v>
      </c>
      <c r="B942" s="5">
        <v>30.5</v>
      </c>
    </row>
    <row r="943" spans="1:2">
      <c r="A943" s="2" t="s">
        <v>895</v>
      </c>
      <c r="B943" s="5">
        <v>30</v>
      </c>
    </row>
    <row r="944" spans="1:2">
      <c r="A944" s="2" t="s">
        <v>896</v>
      </c>
      <c r="B944" s="5">
        <v>29.5</v>
      </c>
    </row>
    <row r="945" spans="1:2">
      <c r="A945" s="2" t="s">
        <v>897</v>
      </c>
      <c r="B945" s="5">
        <v>29</v>
      </c>
    </row>
    <row r="946" spans="1:2">
      <c r="A946" s="2" t="s">
        <v>898</v>
      </c>
      <c r="B946" s="5">
        <v>28.5</v>
      </c>
    </row>
    <row r="947" spans="1:2">
      <c r="A947" s="2" t="s">
        <v>899</v>
      </c>
      <c r="B947" s="5">
        <v>28</v>
      </c>
    </row>
    <row r="948" spans="1:2">
      <c r="A948" s="2" t="s">
        <v>900</v>
      </c>
      <c r="B948" s="5">
        <v>27.5</v>
      </c>
    </row>
    <row r="949" spans="1:2">
      <c r="A949" s="2" t="s">
        <v>901</v>
      </c>
      <c r="B949" s="5">
        <v>27</v>
      </c>
    </row>
    <row r="950" spans="1:2">
      <c r="A950" s="2" t="s">
        <v>902</v>
      </c>
      <c r="B950" s="5">
        <v>26.5</v>
      </c>
    </row>
    <row r="951" spans="1:2">
      <c r="A951" s="2" t="s">
        <v>903</v>
      </c>
      <c r="B951" s="5">
        <v>26</v>
      </c>
    </row>
    <row r="952" spans="1:2">
      <c r="A952" s="2" t="s">
        <v>904</v>
      </c>
      <c r="B952" s="5">
        <v>25.5</v>
      </c>
    </row>
    <row r="953" spans="1:2">
      <c r="A953" s="2" t="s">
        <v>905</v>
      </c>
      <c r="B953" s="5">
        <v>25</v>
      </c>
    </row>
    <row r="954" spans="1:2">
      <c r="A954" s="2" t="s">
        <v>906</v>
      </c>
      <c r="B954" s="5">
        <v>24.5</v>
      </c>
    </row>
    <row r="955" spans="1:2">
      <c r="A955" s="2" t="s">
        <v>907</v>
      </c>
      <c r="B955" s="5">
        <v>24</v>
      </c>
    </row>
    <row r="956" spans="1:2">
      <c r="A956" s="2" t="s">
        <v>908</v>
      </c>
      <c r="B956" s="5">
        <v>23.5</v>
      </c>
    </row>
    <row r="957" spans="1:2">
      <c r="A957" s="2" t="s">
        <v>909</v>
      </c>
      <c r="B957" s="5">
        <v>23</v>
      </c>
    </row>
    <row r="958" spans="1:2">
      <c r="A958" s="2" t="s">
        <v>910</v>
      </c>
      <c r="B958" s="5">
        <v>22.5</v>
      </c>
    </row>
    <row r="959" spans="1:2">
      <c r="A959" s="2" t="s">
        <v>911</v>
      </c>
      <c r="B959" s="5">
        <v>22</v>
      </c>
    </row>
    <row r="960" spans="1:2">
      <c r="A960" s="2" t="s">
        <v>912</v>
      </c>
      <c r="B960" s="5">
        <v>21.5</v>
      </c>
    </row>
    <row r="961" spans="1:2">
      <c r="A961" s="2" t="s">
        <v>913</v>
      </c>
      <c r="B961" s="5">
        <v>21</v>
      </c>
    </row>
    <row r="962" spans="1:2">
      <c r="A962" s="2" t="s">
        <v>914</v>
      </c>
      <c r="B962" s="5">
        <v>20.5</v>
      </c>
    </row>
    <row r="963" spans="1:2">
      <c r="A963" s="2" t="s">
        <v>915</v>
      </c>
      <c r="B963" s="5">
        <v>20</v>
      </c>
    </row>
    <row r="964" spans="1:2">
      <c r="A964" s="2" t="s">
        <v>916</v>
      </c>
      <c r="B964" s="5">
        <v>19.5</v>
      </c>
    </row>
    <row r="965" spans="1:2">
      <c r="A965" s="2" t="s">
        <v>917</v>
      </c>
      <c r="B965" s="5">
        <v>19</v>
      </c>
    </row>
    <row r="966" spans="1:2">
      <c r="A966" s="2" t="s">
        <v>918</v>
      </c>
      <c r="B966" s="5">
        <v>18.5</v>
      </c>
    </row>
    <row r="967" spans="1:2">
      <c r="A967" s="2" t="s">
        <v>919</v>
      </c>
      <c r="B967" s="5">
        <v>18</v>
      </c>
    </row>
    <row r="968" spans="1:2">
      <c r="A968" s="2" t="s">
        <v>920</v>
      </c>
      <c r="B968" s="5">
        <v>17.5</v>
      </c>
    </row>
    <row r="969" spans="1:2">
      <c r="A969" s="2" t="s">
        <v>921</v>
      </c>
      <c r="B969" s="5">
        <v>17</v>
      </c>
    </row>
    <row r="970" spans="1:2">
      <c r="A970" s="2" t="s">
        <v>922</v>
      </c>
      <c r="B970" s="5">
        <v>16.5</v>
      </c>
    </row>
    <row r="971" spans="1:2">
      <c r="A971" s="2" t="s">
        <v>923</v>
      </c>
      <c r="B971" s="5">
        <v>16</v>
      </c>
    </row>
    <row r="972" spans="1:2">
      <c r="A972" s="2" t="s">
        <v>924</v>
      </c>
      <c r="B972" s="5">
        <v>15.5</v>
      </c>
    </row>
    <row r="973" spans="1:2">
      <c r="A973" s="2" t="s">
        <v>925</v>
      </c>
      <c r="B973" s="5">
        <v>15</v>
      </c>
    </row>
    <row r="974" spans="1:2">
      <c r="A974" s="2" t="s">
        <v>926</v>
      </c>
      <c r="B974" s="5">
        <v>14.5</v>
      </c>
    </row>
    <row r="975" spans="1:2">
      <c r="A975" s="2" t="s">
        <v>927</v>
      </c>
      <c r="B975" s="5">
        <v>14</v>
      </c>
    </row>
    <row r="976" spans="1:2">
      <c r="A976" s="2" t="s">
        <v>928</v>
      </c>
      <c r="B976" s="5">
        <v>13.5</v>
      </c>
    </row>
    <row r="977" spans="1:2">
      <c r="A977" s="2" t="s">
        <v>929</v>
      </c>
      <c r="B977" s="5">
        <v>13</v>
      </c>
    </row>
    <row r="978" spans="1:2">
      <c r="A978" s="2" t="s">
        <v>930</v>
      </c>
      <c r="B978" s="5">
        <v>12.5</v>
      </c>
    </row>
    <row r="979" spans="1:2">
      <c r="A979" s="2" t="s">
        <v>931</v>
      </c>
      <c r="B979" s="5">
        <v>12</v>
      </c>
    </row>
    <row r="980" spans="1:2">
      <c r="A980" s="2" t="s">
        <v>932</v>
      </c>
      <c r="B980" s="5">
        <v>11.5</v>
      </c>
    </row>
    <row r="981" spans="1:2">
      <c r="A981" s="2" t="s">
        <v>933</v>
      </c>
      <c r="B981" s="5">
        <v>11</v>
      </c>
    </row>
    <row r="982" spans="1:2">
      <c r="A982" s="2" t="s">
        <v>934</v>
      </c>
      <c r="B982" s="5">
        <v>10.5</v>
      </c>
    </row>
    <row r="983" spans="1:2">
      <c r="A983" s="2" t="s">
        <v>935</v>
      </c>
      <c r="B983" s="5">
        <v>10</v>
      </c>
    </row>
    <row r="984" spans="1:2">
      <c r="A984" s="2" t="s">
        <v>936</v>
      </c>
      <c r="B984" s="5">
        <v>9.5</v>
      </c>
    </row>
    <row r="985" spans="1:2">
      <c r="A985" s="2" t="s">
        <v>937</v>
      </c>
      <c r="B985" s="5">
        <v>9</v>
      </c>
    </row>
    <row r="986" spans="1:2">
      <c r="A986" s="2" t="s">
        <v>938</v>
      </c>
      <c r="B986" s="5">
        <v>8.5</v>
      </c>
    </row>
    <row r="987" spans="1:2">
      <c r="A987" s="2" t="s">
        <v>939</v>
      </c>
      <c r="B987" s="5">
        <v>8</v>
      </c>
    </row>
    <row r="988" spans="1:2">
      <c r="A988" s="2" t="s">
        <v>940</v>
      </c>
      <c r="B988" s="5">
        <v>7.5</v>
      </c>
    </row>
    <row r="989" spans="1:2">
      <c r="A989" s="2" t="s">
        <v>941</v>
      </c>
      <c r="B989" s="5">
        <v>7</v>
      </c>
    </row>
    <row r="990" spans="1:2">
      <c r="A990" s="2" t="s">
        <v>942</v>
      </c>
      <c r="B990" s="5">
        <v>6.5</v>
      </c>
    </row>
    <row r="991" spans="1:2">
      <c r="A991" s="2" t="s">
        <v>943</v>
      </c>
      <c r="B991" s="5">
        <v>6</v>
      </c>
    </row>
    <row r="992" spans="1:2">
      <c r="A992" s="2" t="s">
        <v>944</v>
      </c>
      <c r="B992" s="5">
        <v>5.5</v>
      </c>
    </row>
    <row r="993" spans="1:4">
      <c r="A993" s="2" t="s">
        <v>945</v>
      </c>
      <c r="B993" s="5">
        <v>5</v>
      </c>
    </row>
    <row r="994" spans="1:4">
      <c r="A994" s="2" t="s">
        <v>946</v>
      </c>
      <c r="B994" s="5">
        <v>4.5</v>
      </c>
    </row>
    <row r="995" spans="1:4">
      <c r="A995" s="2" t="s">
        <v>947</v>
      </c>
      <c r="B995" s="5">
        <v>4</v>
      </c>
    </row>
    <row r="996" spans="1:4">
      <c r="A996" s="2" t="s">
        <v>948</v>
      </c>
      <c r="B996" s="5">
        <v>3.5</v>
      </c>
    </row>
    <row r="997" spans="1:4">
      <c r="A997" s="2" t="s">
        <v>949</v>
      </c>
      <c r="B997" s="5">
        <v>3</v>
      </c>
    </row>
    <row r="998" spans="1:4">
      <c r="A998" s="2" t="s">
        <v>950</v>
      </c>
      <c r="B998" s="5">
        <v>2.5</v>
      </c>
    </row>
    <row r="999" spans="1:4">
      <c r="A999" s="2" t="s">
        <v>951</v>
      </c>
      <c r="B999" s="5">
        <v>2</v>
      </c>
    </row>
    <row r="1000" spans="1:4">
      <c r="A1000" s="2" t="s">
        <v>952</v>
      </c>
      <c r="B1000" s="5">
        <v>1.5</v>
      </c>
    </row>
    <row r="1001" spans="1:4">
      <c r="A1001" s="2" t="s">
        <v>953</v>
      </c>
      <c r="B1001" s="5">
        <v>1</v>
      </c>
    </row>
    <row r="1002" spans="1:4">
      <c r="A1002" s="2" t="s">
        <v>954</v>
      </c>
      <c r="B1002" s="5">
        <v>0.5</v>
      </c>
    </row>
    <row r="1003" spans="1:4">
      <c r="A1003" s="2" t="s">
        <v>955</v>
      </c>
      <c r="B1003" s="5">
        <v>0</v>
      </c>
    </row>
    <row r="1004" spans="1:4">
      <c r="A1004" s="7" t="str">
        <f>C1004&amp;D1004</f>
        <v>00</v>
      </c>
      <c r="B1004" s="1">
        <v>0</v>
      </c>
      <c r="C1004" s="1">
        <v>0</v>
      </c>
      <c r="D1004" s="1">
        <v>0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Challenge 2022</vt:lpstr>
      <vt:lpstr>Feuil2</vt:lpstr>
      <vt:lpstr>Classement clubs</vt:lpstr>
      <vt:lpstr>Classement des écoles de tri</vt:lpstr>
      <vt:lpstr>Tableau coefficient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2022-12-14T01:20:39Z</cp:lastPrinted>
  <dcterms:created xsi:type="dcterms:W3CDTF">2021-04-07T17:59:28Z</dcterms:created>
  <dcterms:modified xsi:type="dcterms:W3CDTF">2022-12-14T17:50:58Z</dcterms:modified>
</cp:coreProperties>
</file>